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7" activeTab="17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<sst xmlns="http://schemas.openxmlformats.org/spreadsheetml/2006/main" count="603" uniqueCount="233">
  <si>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</si>
  <si>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</si>
  <si>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</si>
  <si>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</si>
  <si>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</si>
  <si>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</si>
  <si>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</si>
  <si>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</si>
  <si>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</si>
  <si>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</si>
  <si>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</si>
  <si>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</si>
  <si>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</si>
  <si>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</si>
  <si>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</si>
  <si>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</si>
  <si>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</si>
  <si>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</si>
  <si>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</si>
  <si>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</si>
  <si>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</si>
  <si>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</si>
  <si>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</si>
  <si>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</si>
  <si>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</si>
  <si>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</si>
  <si>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</si>
  <si>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</si>
  <si>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</si>
  <si>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</si>
  <si>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</si>
  <si>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</si>
  <si>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</si>
  <si>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</si>
  <si>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</si>
  <si>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</si>
  <si>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</si>
  <si>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</si>
  <si>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</si>
  <si>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</si>
  <si>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</si>
  <si>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</si>
  <si>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</si>
  <si>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</si>
  <si>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</si>
  <si>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</si>
  <si>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</si>
  <si>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</si>
  <si>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</si>
  <si>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</si>
  <si>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</si>
  <si>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</si>
  <si>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</si>
  <si>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</si>
  <si>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</si>
  <si>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</si>
  <si>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</si>
  <si>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</si>
  <si>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</si>
  <si>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</si>
  <si>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</si>
  <si>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</si>
  <si>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</si>
  <si>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</si>
  <si>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</si>
  <si>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</si>
  <si>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</si>
  <si>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</si>
  <si>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</si>
  <si>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</si>
  <si>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</si>
  <si>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</si>
  <si>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</si>
  <si>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</si>
  <si>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</si>
  <si>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</si>
  <si>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</si>
  <si>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</si>
  <si>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</si>
  <si>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</si>
  <si>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</si>
  <si>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</si>
  <si>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</si>
  <si>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</si>
  <si>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</si>
  <si>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</si>
  <si>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</si>
  <si>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</si>
  <si>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</si>
  <si>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</si>
  <si>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</si>
  <si>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</si>
  <si>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</si>
  <si>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</si>
  <si>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</si>
  <si>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</si>
  <si>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</si>
  <si>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</si>
  <si>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</si>
  <si>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</si>
  <si>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</si>
  <si>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</si>
  <si>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</si>
  <si>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</si>
  <si>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</si>
  <si>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</si>
  <si>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</si>
  <si>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</si>
  <si>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</si>
  <si>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</si>
  <si>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</si>
  <si>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</si>
  <si>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</si>
  <si>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</si>
  <si>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</si>
  <si>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</si>
  <si>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</si>
  <si>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</si>
  <si>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</si>
  <si>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</si>
  <si>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</si>
  <si>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</si>
  <si>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</si>
  <si>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</si>
  <si>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</si>
  <si>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</si>
  <si>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</si>
  <si>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</si>
  <si>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</si>
  <si>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</si>
  <si>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</si>
  <si>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</si>
  <si>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</si>
  <si>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</si>
  <si>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</si>
  <si>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</si>
  <si>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</si>
  <si>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</si>
  <si>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</si>
  <si>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</si>
  <si>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</si>
  <si>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</si>
  <si>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</si>
  <si>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</si>
  <si>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</si>
  <si>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</si>
  <si>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</si>
  <si>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</si>
  <si>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</si>
  <si>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</si>
  <si>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</si>
  <si>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</si>
  <si>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</si>
  <si>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</si>
  <si>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</si>
  <si>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</si>
  <si>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</si>
  <si>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</si>
  <si>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</si>
  <si>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</si>
  <si>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</si>
  <si>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</si>
  <si>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</si>
  <si>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</si>
  <si>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</si>
  <si>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</si>
  <si>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</si>
  <si>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</si>
  <si>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</si>
  <si>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</si>
  <si>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</si>
  <si>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</si>
  <si>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</si>
  <si>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</si>
  <si>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</si>
  <si>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</si>
  <si>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</si>
  <si>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</si>
  <si>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</si>
  <si>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</si>
  <si>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</si>
  <si>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</si>
  <si>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</si>
  <si>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</si>
  <si>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</si>
  <si>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</si>
  <si>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</si>
  <si>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</si>
  <si>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</si>
  <si>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</si>
  <si>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</si>
  <si>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</si>
  <si>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</si>
  <si>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</si>
  <si>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</si>
  <si>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</si>
  <si>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</si>
  <si>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</si>
  <si>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</si>
  <si>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</si>
  <si>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</si>
  <si>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</si>
  <si>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</si>
  <si>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</si>
  <si>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</si>
  <si>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</si>
  <si>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</si>
  <si>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</si>
  <si>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</si>
  <si>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</si>
  <si>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</si>
  <si>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</si>
  <si>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</si>
  <si>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</si>
  <si>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</si>
  <si>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</si>
  <si>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</si>
  <si>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</si>
  <si>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</si>
  <si>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</si>
  <si>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</si>
  <si>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</si>
  <si>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</si>
  <si>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</si>
  <si>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</si>
  <si>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</si>
  <si>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</si>
  <si>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го</t>
  </si>
  <si>
    <t>Недоимка по местным налогам на 01.07.2010</t>
  </si>
  <si>
    <t>Кредиторская задолженность на 01.08.2010</t>
  </si>
  <si>
    <t>Кредиторская задолженность на 01.09.2010</t>
  </si>
  <si>
    <t xml:space="preserve"> Результаты оценки качества управления финансами и платежеспособности поселений Козловского  района   по состоянию на 01.10.2010 г. </t>
  </si>
  <si>
    <t>Недоимка по местным налогам на 01.10.2010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</si>
</sst>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0.849</c:v>
                </c:pt>
                <c:pt idx="1">
                  <c:v>0.494</c:v>
                </c:pt>
                <c:pt idx="2">
                  <c:v>0.699</c:v>
                </c:pt>
                <c:pt idx="3">
                  <c:v>0.425</c:v>
                </c:pt>
                <c:pt idx="4">
                  <c:v>0.356</c:v>
                </c:pt>
                <c:pt idx="5">
                  <c:v>0.431</c:v>
                </c:pt>
                <c:pt idx="6">
                  <c:v>1.125</c:v>
                </c:pt>
                <c:pt idx="7">
                  <c:v>0.678</c:v>
                </c:pt>
                <c:pt idx="8">
                  <c:v>0.555</c:v>
                </c:pt>
                <c:pt idx="9">
                  <c:v>0.705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0.144</c:v>
                </c:pt>
                <c:pt idx="2">
                  <c:v>1.2</c:v>
                </c:pt>
                <c:pt idx="3">
                  <c:v>0.528</c:v>
                </c:pt>
                <c:pt idx="4">
                  <c:v>0.192</c:v>
                </c:pt>
                <c:pt idx="5">
                  <c:v>0.984</c:v>
                </c:pt>
                <c:pt idx="6">
                  <c:v>0</c:v>
                </c:pt>
                <c:pt idx="7">
                  <c:v>0</c:v>
                </c:pt>
                <c:pt idx="8">
                  <c:v>0.072</c:v>
                </c:pt>
                <c:pt idx="9">
                  <c:v>0.432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0.752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0.851</c:v>
                </c:pt>
                <c:pt idx="7">
                  <c:v>0.366</c:v>
                </c:pt>
                <c:pt idx="8">
                  <c:v>0.785</c:v>
                </c:pt>
                <c:pt idx="9">
                  <c:v>0.53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10.451</c:v>
                </c:pt>
                <c:pt idx="1">
                  <c:v>9.738000000000001</c:v>
                </c:pt>
                <c:pt idx="2">
                  <c:v>11.498999999999999</c:v>
                </c:pt>
                <c:pt idx="3">
                  <c:v>10.803</c:v>
                </c:pt>
                <c:pt idx="4">
                  <c:v>9.398</c:v>
                </c:pt>
                <c:pt idx="5">
                  <c:v>11.619</c:v>
                </c:pt>
                <c:pt idx="6">
                  <c:v>10.994</c:v>
                </c:pt>
                <c:pt idx="7">
                  <c:v>9.894</c:v>
                </c:pt>
                <c:pt idx="8">
                  <c:v>11.012</c:v>
                </c:pt>
                <c:pt idx="9">
                  <c:v>9.767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1941908"/>
        <c:axId val="63259445"/>
      </c:bar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auto val="1"/>
        <c:lblOffset val="100"/>
        <c:noMultiLvlLbl val="0"/>
      </c:catAx>
      <c:valAx>
        <c:axId val="63259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zoomScaleSheetLayoutView="10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" sqref="R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0.849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0.752</v>
      </c>
      <c r="S6" s="194">
        <f aca="true" t="shared" si="0" ref="S6:S29">SUM(C6:R6)</f>
        <v>10.451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0.494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</v>
      </c>
      <c r="O7" s="194">
        <v>0.75</v>
      </c>
      <c r="P7" s="194">
        <v>0.75</v>
      </c>
      <c r="Q7" s="194">
        <v>0.144</v>
      </c>
      <c r="R7" s="194">
        <v>1</v>
      </c>
      <c r="S7" s="194">
        <f t="shared" si="0"/>
        <v>9.738000000000001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0.699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0</v>
      </c>
      <c r="S8" s="194">
        <f t="shared" si="0"/>
        <v>11.498999999999999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0.425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0.528</v>
      </c>
      <c r="R9" s="194">
        <v>1</v>
      </c>
      <c r="S9" s="194">
        <f t="shared" si="0"/>
        <v>10.803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0.356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0.192</v>
      </c>
      <c r="R10" s="194">
        <v>0</v>
      </c>
      <c r="S10" s="194">
        <f t="shared" si="0"/>
        <v>9.398</v>
      </c>
    </row>
    <row r="11" spans="1:19" ht="12.75">
      <c r="A11" s="192">
        <v>6</v>
      </c>
      <c r="B11" s="30" t="s">
        <v>178</v>
      </c>
      <c r="C11" s="193">
        <v>0</v>
      </c>
      <c r="D11" s="194">
        <v>0.354</v>
      </c>
      <c r="E11" s="194">
        <v>0.431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0.984</v>
      </c>
      <c r="R11" s="194">
        <v>1</v>
      </c>
      <c r="S11" s="194">
        <f t="shared" si="0"/>
        <v>11.619</v>
      </c>
    </row>
    <row r="12" spans="1:19" ht="12.75">
      <c r="A12" s="192">
        <v>7</v>
      </c>
      <c r="B12" s="30" t="s">
        <v>195</v>
      </c>
      <c r="C12" s="193">
        <v>0.168</v>
      </c>
      <c r="D12" s="194">
        <v>0</v>
      </c>
      <c r="E12" s="194">
        <v>1.125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</v>
      </c>
      <c r="O12" s="194">
        <v>0.75</v>
      </c>
      <c r="P12" s="194">
        <v>0.75</v>
      </c>
      <c r="Q12" s="194">
        <v>0</v>
      </c>
      <c r="R12" s="194">
        <v>0.851</v>
      </c>
      <c r="S12" s="194">
        <f t="shared" si="0"/>
        <v>10.994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0.678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0.366</v>
      </c>
      <c r="S13" s="194">
        <f t="shared" si="0"/>
        <v>9.894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0.555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0.072</v>
      </c>
      <c r="R14" s="194">
        <v>0.785</v>
      </c>
      <c r="S14" s="194">
        <f t="shared" si="0"/>
        <v>11.012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0.705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</v>
      </c>
      <c r="O15" s="194">
        <v>0.75</v>
      </c>
      <c r="P15" s="194">
        <v>0.75</v>
      </c>
      <c r="Q15" s="194">
        <v>0.432</v>
      </c>
      <c r="R15" s="194">
        <v>0.53</v>
      </c>
      <c r="S15" s="194">
        <f t="shared" si="0"/>
        <v>9.767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D4">
      <selection activeCell="D6" sqref="D6: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3151.9</v>
      </c>
      <c r="E6" s="13">
        <v>45.6</v>
      </c>
      <c r="F6" s="54">
        <v>363.1</v>
      </c>
      <c r="G6" s="13">
        <f>D6-E6-F6</f>
        <v>2743.2000000000003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1716.5</v>
      </c>
      <c r="E7" s="13">
        <v>45.6</v>
      </c>
      <c r="F7" s="54">
        <v>153.4</v>
      </c>
      <c r="G7" s="13">
        <f aca="true" t="shared" si="2" ref="G7:G23">D7-E7-F7</f>
        <v>1517.5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3702.2</v>
      </c>
      <c r="E8" s="13">
        <v>45.6</v>
      </c>
      <c r="F8" s="54">
        <v>1582.3</v>
      </c>
      <c r="G8" s="13">
        <f t="shared" si="2"/>
        <v>2074.3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2707.4</v>
      </c>
      <c r="E9" s="13">
        <v>788</v>
      </c>
      <c r="F9" s="54">
        <v>193</v>
      </c>
      <c r="G9" s="13">
        <f t="shared" si="2"/>
        <v>1726.4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4663.5</v>
      </c>
      <c r="E10" s="13">
        <v>113.8</v>
      </c>
      <c r="F10" s="54">
        <v>1224.3</v>
      </c>
      <c r="G10" s="13">
        <f t="shared" si="2"/>
        <v>3325.3999999999996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3922</v>
      </c>
      <c r="E11" s="13">
        <v>45.6</v>
      </c>
      <c r="F11" s="54">
        <v>2104.3</v>
      </c>
      <c r="G11" s="13">
        <f t="shared" si="2"/>
        <v>1772.1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15895</v>
      </c>
      <c r="E12" s="13">
        <v>969.9</v>
      </c>
      <c r="F12" s="54">
        <v>0</v>
      </c>
      <c r="G12" s="13">
        <f t="shared" si="2"/>
        <v>14925.1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17183.3</v>
      </c>
      <c r="E13" s="13">
        <v>45.6</v>
      </c>
      <c r="F13" s="54">
        <v>14742.9</v>
      </c>
      <c r="G13" s="13">
        <f t="shared" si="2"/>
        <v>2394.800000000001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5800.2</v>
      </c>
      <c r="E14" s="13">
        <v>113.8</v>
      </c>
      <c r="F14" s="54">
        <v>1780.3</v>
      </c>
      <c r="G14" s="13">
        <f t="shared" si="2"/>
        <v>3906.0999999999995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1886.6</v>
      </c>
      <c r="E15" s="13">
        <v>45.5</v>
      </c>
      <c r="F15" s="54">
        <v>142.9</v>
      </c>
      <c r="G15" s="13">
        <f t="shared" si="2"/>
        <v>1698.1999999999998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60628.6</v>
      </c>
      <c r="E24" s="56">
        <f>SUM(E6:E23)</f>
        <v>2259</v>
      </c>
      <c r="F24" s="19">
        <f>SUM(F6:F23)</f>
        <v>22286.5</v>
      </c>
      <c r="G24" s="52">
        <f>SUM(G6:G23)</f>
        <v>36083.1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C1">
      <selection activeCell="F11" sqref="F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61">
        <v>1170</v>
      </c>
      <c r="E6" s="186">
        <v>3</v>
      </c>
      <c r="F6" s="13">
        <f>D6+E6</f>
        <v>1173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61">
        <v>328.4</v>
      </c>
      <c r="E7" s="33">
        <v>0</v>
      </c>
      <c r="F7" s="13">
        <f aca="true" t="shared" si="1" ref="F7:F29">D7+E7</f>
        <v>328.4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61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61">
        <v>255.2</v>
      </c>
      <c r="E9" s="33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61">
        <v>330.8</v>
      </c>
      <c r="E10" s="33">
        <v>95.3</v>
      </c>
      <c r="F10" s="13">
        <f t="shared" si="1"/>
        <v>426.1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61">
        <v>305.4</v>
      </c>
      <c r="E11" s="33">
        <v>4</v>
      </c>
      <c r="F11" s="13">
        <f t="shared" si="1"/>
        <v>309.4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61">
        <v>9512.9</v>
      </c>
      <c r="E12" s="33">
        <v>175.4</v>
      </c>
      <c r="F12" s="13">
        <f t="shared" si="1"/>
        <v>9688.3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61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61">
        <v>2090</v>
      </c>
      <c r="E14" s="33">
        <v>36</v>
      </c>
      <c r="F14" s="13">
        <f t="shared" si="1"/>
        <v>2126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61">
        <v>382.6</v>
      </c>
      <c r="E15" s="33">
        <v>2</v>
      </c>
      <c r="F15" s="13">
        <f t="shared" si="1"/>
        <v>384.6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14678.7</v>
      </c>
      <c r="E30" s="19">
        <f>SUM(E6:E29)</f>
        <v>333.7</v>
      </c>
      <c r="F30" s="19">
        <f>SUM(F6:F29)</f>
        <v>15012.4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J3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9" t="s">
        <v>9</v>
      </c>
      <c r="B4" s="197" t="s">
        <v>102</v>
      </c>
      <c r="C4" s="5" t="s">
        <v>226</v>
      </c>
      <c r="D4" s="5" t="s">
        <v>230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3407.9</v>
      </c>
      <c r="G7" s="33">
        <v>408.7</v>
      </c>
      <c r="H7" s="85">
        <f>F7-G7</f>
        <v>2999.2000000000003</v>
      </c>
      <c r="I7" s="48">
        <v>65.7</v>
      </c>
      <c r="J7" s="48">
        <v>3.8</v>
      </c>
      <c r="K7" s="33">
        <f>I7-J7</f>
        <v>61.900000000000006</v>
      </c>
      <c r="L7" s="12">
        <f aca="true" t="shared" si="0" ref="L7:L16">F7-G7-K7</f>
        <v>2937.3</v>
      </c>
      <c r="M7" s="54">
        <v>3151.9</v>
      </c>
      <c r="N7" s="13">
        <v>45.6</v>
      </c>
      <c r="O7" s="54">
        <v>363.1</v>
      </c>
      <c r="P7" s="13">
        <f>M7-N7-O7</f>
        <v>2743.2000000000003</v>
      </c>
      <c r="Q7" s="17">
        <f>L7/P7*100</f>
        <v>107.07567804024495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1783.2</v>
      </c>
      <c r="G8" s="33">
        <v>199</v>
      </c>
      <c r="H8" s="85">
        <f aca="true" t="shared" si="3" ref="H8:H30">F8-G8</f>
        <v>1584.2</v>
      </c>
      <c r="I8" s="48">
        <v>78.3</v>
      </c>
      <c r="J8" s="48">
        <v>7.5</v>
      </c>
      <c r="K8" s="33">
        <f aca="true" t="shared" si="4" ref="K8:K30">I8-J8</f>
        <v>70.8</v>
      </c>
      <c r="L8" s="12">
        <f t="shared" si="0"/>
        <v>1513.4</v>
      </c>
      <c r="M8" s="54">
        <v>1716.5</v>
      </c>
      <c r="N8" s="13">
        <v>45.6</v>
      </c>
      <c r="O8" s="54">
        <v>153.4</v>
      </c>
      <c r="P8" s="13">
        <f aca="true" t="shared" si="5" ref="P8:P30">M8-N8-O8</f>
        <v>1517.5</v>
      </c>
      <c r="Q8" s="17">
        <f aca="true" t="shared" si="6" ref="Q8:Q30">L8/P8*100</f>
        <v>99.72981878088962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3702.2</v>
      </c>
      <c r="G9" s="33">
        <v>1627.9</v>
      </c>
      <c r="H9" s="85">
        <f t="shared" si="3"/>
        <v>2074.2999999999997</v>
      </c>
      <c r="I9" s="48">
        <v>3.8</v>
      </c>
      <c r="J9" s="48">
        <v>3.8</v>
      </c>
      <c r="K9" s="33">
        <f t="shared" si="4"/>
        <v>0</v>
      </c>
      <c r="L9" s="12">
        <f t="shared" si="0"/>
        <v>2074.2999999999997</v>
      </c>
      <c r="M9" s="54">
        <v>3702.2</v>
      </c>
      <c r="N9" s="13">
        <v>45.6</v>
      </c>
      <c r="O9" s="54">
        <v>1582.3</v>
      </c>
      <c r="P9" s="13">
        <f t="shared" si="5"/>
        <v>2074.3</v>
      </c>
      <c r="Q9" s="17">
        <f t="shared" si="6"/>
        <v>99.99999999999997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2755.4</v>
      </c>
      <c r="G10" s="33">
        <v>981</v>
      </c>
      <c r="H10" s="85">
        <f t="shared" si="3"/>
        <v>1774.4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1739.4</v>
      </c>
      <c r="M10" s="54">
        <v>2707.4</v>
      </c>
      <c r="N10" s="13">
        <v>788</v>
      </c>
      <c r="O10" s="54">
        <v>193</v>
      </c>
      <c r="P10" s="13">
        <f t="shared" si="5"/>
        <v>1726.4</v>
      </c>
      <c r="Q10" s="17">
        <f t="shared" si="6"/>
        <v>100.75301204819279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4803.6</v>
      </c>
      <c r="G11" s="33">
        <v>1338.1</v>
      </c>
      <c r="H11" s="85">
        <f t="shared" si="3"/>
        <v>3465.5000000000005</v>
      </c>
      <c r="I11" s="48">
        <v>102.5</v>
      </c>
      <c r="J11" s="48">
        <v>7.5</v>
      </c>
      <c r="K11" s="33">
        <f t="shared" si="4"/>
        <v>95</v>
      </c>
      <c r="L11" s="12">
        <f t="shared" si="0"/>
        <v>3370.5000000000005</v>
      </c>
      <c r="M11" s="54">
        <v>4663.5</v>
      </c>
      <c r="N11" s="13">
        <v>113.8</v>
      </c>
      <c r="O11" s="54">
        <v>1224.3</v>
      </c>
      <c r="P11" s="13">
        <f t="shared" si="5"/>
        <v>3325.3999999999996</v>
      </c>
      <c r="Q11" s="17">
        <f t="shared" si="6"/>
        <v>101.3562278222169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3937.4</v>
      </c>
      <c r="G12" s="33">
        <v>2149.9</v>
      </c>
      <c r="H12" s="85">
        <f t="shared" si="3"/>
        <v>1787.5</v>
      </c>
      <c r="I12" s="48">
        <v>2167.6</v>
      </c>
      <c r="J12" s="48">
        <v>1951.6</v>
      </c>
      <c r="K12" s="33">
        <f t="shared" si="4"/>
        <v>216</v>
      </c>
      <c r="L12" s="12">
        <f t="shared" si="0"/>
        <v>1571.5</v>
      </c>
      <c r="M12" s="54">
        <v>3922</v>
      </c>
      <c r="N12" s="13">
        <v>45.6</v>
      </c>
      <c r="O12" s="54">
        <v>2104.3</v>
      </c>
      <c r="P12" s="13">
        <f t="shared" si="5"/>
        <v>1772.1</v>
      </c>
      <c r="Q12" s="17">
        <f t="shared" si="6"/>
        <v>88.68009705998533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17808.4</v>
      </c>
      <c r="G13" s="33">
        <v>969.9</v>
      </c>
      <c r="H13" s="85">
        <f t="shared" si="3"/>
        <v>16838.5</v>
      </c>
      <c r="I13" s="48">
        <v>925.8</v>
      </c>
      <c r="J13" s="48">
        <v>749.9</v>
      </c>
      <c r="K13" s="33">
        <f t="shared" si="4"/>
        <v>175.89999999999998</v>
      </c>
      <c r="L13" s="12">
        <f t="shared" si="0"/>
        <v>16662.6</v>
      </c>
      <c r="M13" s="54">
        <v>15895</v>
      </c>
      <c r="N13" s="13">
        <v>969.9</v>
      </c>
      <c r="O13" s="54">
        <v>0</v>
      </c>
      <c r="P13" s="13">
        <f t="shared" si="5"/>
        <v>14925.1</v>
      </c>
      <c r="Q13" s="17">
        <f t="shared" si="6"/>
        <v>111.64146303877361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17323.3</v>
      </c>
      <c r="G14" s="33">
        <v>14788.5</v>
      </c>
      <c r="H14" s="85">
        <f t="shared" si="3"/>
        <v>2534.7999999999993</v>
      </c>
      <c r="I14" s="48">
        <v>8.9</v>
      </c>
      <c r="J14" s="48">
        <v>3.8</v>
      </c>
      <c r="K14" s="33">
        <f t="shared" si="4"/>
        <v>5.1000000000000005</v>
      </c>
      <c r="L14" s="12">
        <f t="shared" si="0"/>
        <v>2529.6999999999994</v>
      </c>
      <c r="M14" s="54">
        <v>17183.3</v>
      </c>
      <c r="N14" s="13">
        <v>45.6</v>
      </c>
      <c r="O14" s="54">
        <v>14742.9</v>
      </c>
      <c r="P14" s="13">
        <f t="shared" si="5"/>
        <v>2394.800000000001</v>
      </c>
      <c r="Q14" s="17">
        <f t="shared" si="6"/>
        <v>105.6330382495406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5985</v>
      </c>
      <c r="G15" s="33">
        <v>1894.1</v>
      </c>
      <c r="H15" s="85">
        <f t="shared" si="3"/>
        <v>4090.9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3984</v>
      </c>
      <c r="M15" s="54">
        <v>5800.2</v>
      </c>
      <c r="N15" s="13">
        <v>113.8</v>
      </c>
      <c r="O15" s="54">
        <v>1780.3</v>
      </c>
      <c r="P15" s="13">
        <f t="shared" si="5"/>
        <v>3906.0999999999995</v>
      </c>
      <c r="Q15" s="17">
        <f t="shared" si="6"/>
        <v>101.99431658175675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1940.5</v>
      </c>
      <c r="G16" s="33">
        <v>188.4</v>
      </c>
      <c r="H16" s="85">
        <f t="shared" si="3"/>
        <v>1752.1</v>
      </c>
      <c r="I16" s="48">
        <v>62.4</v>
      </c>
      <c r="J16" s="48">
        <v>7.4</v>
      </c>
      <c r="K16" s="33">
        <f t="shared" si="4"/>
        <v>55</v>
      </c>
      <c r="L16" s="12">
        <f t="shared" si="0"/>
        <v>1697.1</v>
      </c>
      <c r="M16" s="54">
        <v>1886.6</v>
      </c>
      <c r="N16" s="13">
        <v>45.5</v>
      </c>
      <c r="O16" s="54">
        <v>142.9</v>
      </c>
      <c r="P16" s="13">
        <f t="shared" si="5"/>
        <v>1698.1999999999998</v>
      </c>
      <c r="Q16" s="17">
        <f t="shared" si="6"/>
        <v>99.93522553291722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63446.90000000001</v>
      </c>
      <c r="G31" s="30">
        <f t="shared" si="8"/>
        <v>24545.5</v>
      </c>
      <c r="H31" s="86">
        <f t="shared" si="8"/>
        <v>38901.399999999994</v>
      </c>
      <c r="I31" s="30">
        <f t="shared" si="8"/>
        <v>4310.5999999999985</v>
      </c>
      <c r="J31" s="30">
        <f t="shared" si="8"/>
        <v>3489.0000000000005</v>
      </c>
      <c r="K31" s="30">
        <f t="shared" si="8"/>
        <v>821.5999999999999</v>
      </c>
      <c r="L31" s="19">
        <f t="shared" si="8"/>
        <v>38079.799999999996</v>
      </c>
      <c r="M31" s="19">
        <f t="shared" si="8"/>
        <v>60628.6</v>
      </c>
      <c r="N31" s="56">
        <f t="shared" si="8"/>
        <v>2259</v>
      </c>
      <c r="O31" s="19">
        <f t="shared" si="8"/>
        <v>22286.5</v>
      </c>
      <c r="P31" s="52">
        <f t="shared" si="8"/>
        <v>36083.1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1">
      <selection activeCell="F6" sqref="F6:G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61">
        <v>1170</v>
      </c>
      <c r="G6" s="186">
        <v>3</v>
      </c>
      <c r="H6" s="13">
        <f>F6+G6</f>
        <v>1173</v>
      </c>
      <c r="I6" s="63">
        <f>C6/H6*100</f>
        <v>-21.824381926683717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-66.7</v>
      </c>
      <c r="D7" s="13"/>
      <c r="E7" s="13"/>
      <c r="F7" s="61">
        <v>328.4</v>
      </c>
      <c r="G7" s="33">
        <v>0</v>
      </c>
      <c r="H7" s="13">
        <f aca="true" t="shared" si="1" ref="H7:H29">F7+G7</f>
        <v>328.4</v>
      </c>
      <c r="I7" s="17">
        <f aca="true" t="shared" si="2" ref="I7:I29">C7/H7*100</f>
        <v>-20.310596833130333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61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61">
        <v>255.2</v>
      </c>
      <c r="G9" s="33">
        <v>15</v>
      </c>
      <c r="H9" s="13">
        <f t="shared" si="1"/>
        <v>270.2</v>
      </c>
      <c r="I9" s="17">
        <f t="shared" si="2"/>
        <v>-17.764618800888233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61">
        <v>330.8</v>
      </c>
      <c r="G10" s="33">
        <v>95.3</v>
      </c>
      <c r="H10" s="13">
        <f t="shared" si="1"/>
        <v>426.1</v>
      </c>
      <c r="I10" s="17">
        <f t="shared" si="2"/>
        <v>-32.87960572635531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-15.4</v>
      </c>
      <c r="D11" s="13"/>
      <c r="E11" s="13"/>
      <c r="F11" s="61">
        <v>305.4</v>
      </c>
      <c r="G11" s="33">
        <v>4</v>
      </c>
      <c r="H11" s="13">
        <f t="shared" si="1"/>
        <v>309.4</v>
      </c>
      <c r="I11" s="17">
        <f t="shared" si="2"/>
        <v>-4.97737556561086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-1913.4</v>
      </c>
      <c r="D12" s="13"/>
      <c r="E12" s="13"/>
      <c r="F12" s="61">
        <v>9512.9</v>
      </c>
      <c r="G12" s="33">
        <v>175.4</v>
      </c>
      <c r="H12" s="13">
        <f t="shared" si="1"/>
        <v>9688.3</v>
      </c>
      <c r="I12" s="17">
        <f t="shared" si="2"/>
        <v>-19.7495948721654</v>
      </c>
      <c r="J12" s="1">
        <v>0</v>
      </c>
      <c r="K12" s="14">
        <v>0.75</v>
      </c>
      <c r="L12" s="14">
        <f t="shared" si="0"/>
        <v>0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61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-184.8</v>
      </c>
      <c r="D14" s="13"/>
      <c r="E14" s="13"/>
      <c r="F14" s="61">
        <v>2090</v>
      </c>
      <c r="G14" s="33">
        <v>36</v>
      </c>
      <c r="H14" s="13">
        <f t="shared" si="1"/>
        <v>2126</v>
      </c>
      <c r="I14" s="17">
        <f t="shared" si="2"/>
        <v>-8.692380056444026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-53.9</v>
      </c>
      <c r="D15" s="13"/>
      <c r="E15" s="13"/>
      <c r="F15" s="61">
        <v>382.6</v>
      </c>
      <c r="G15" s="33">
        <v>2</v>
      </c>
      <c r="H15" s="13">
        <f t="shared" si="1"/>
        <v>384.6</v>
      </c>
      <c r="I15" s="17">
        <f t="shared" si="2"/>
        <v>-14.014560582423297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-2818.3</v>
      </c>
      <c r="D30" s="19">
        <f t="shared" si="3"/>
        <v>0</v>
      </c>
      <c r="E30" s="19">
        <f t="shared" si="3"/>
        <v>0</v>
      </c>
      <c r="F30" s="32">
        <f t="shared" si="3"/>
        <v>14678.7</v>
      </c>
      <c r="G30" s="19">
        <f t="shared" si="3"/>
        <v>333.7</v>
      </c>
      <c r="H30" s="52">
        <f t="shared" si="3"/>
        <v>15012.4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61">
        <v>1170</v>
      </c>
      <c r="G6" s="186">
        <v>3</v>
      </c>
      <c r="H6" s="186">
        <f>F6+G6</f>
        <v>1173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61">
        <v>328.4</v>
      </c>
      <c r="G7" s="33">
        <v>0</v>
      </c>
      <c r="H7" s="33">
        <f aca="true" t="shared" si="1" ref="H7:H29">F7+G7</f>
        <v>328.4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61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61">
        <v>255.2</v>
      </c>
      <c r="G9" s="33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61">
        <v>330.8</v>
      </c>
      <c r="G10" s="33">
        <v>95.3</v>
      </c>
      <c r="H10" s="33">
        <f t="shared" si="1"/>
        <v>426.1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61">
        <v>305.4</v>
      </c>
      <c r="G11" s="33">
        <v>4</v>
      </c>
      <c r="H11" s="33">
        <f t="shared" si="1"/>
        <v>309.4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61">
        <v>9512.9</v>
      </c>
      <c r="G12" s="33">
        <v>175.4</v>
      </c>
      <c r="H12" s="33">
        <f t="shared" si="1"/>
        <v>9688.3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61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61">
        <v>2090</v>
      </c>
      <c r="G14" s="33">
        <v>36</v>
      </c>
      <c r="H14" s="33">
        <f t="shared" si="1"/>
        <v>2126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61">
        <v>382.6</v>
      </c>
      <c r="G15" s="33">
        <v>2</v>
      </c>
      <c r="H15" s="33">
        <f t="shared" si="1"/>
        <v>384.6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14678.7</v>
      </c>
      <c r="G30" s="19">
        <f t="shared" si="3"/>
        <v>333.7</v>
      </c>
      <c r="H30" s="19">
        <f t="shared" si="3"/>
        <v>15012.4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C4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3407.9</v>
      </c>
      <c r="G6" s="33">
        <v>408.7</v>
      </c>
      <c r="H6" s="33">
        <f>F6-G6</f>
        <v>2999.2000000000003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1783.2</v>
      </c>
      <c r="G7" s="33">
        <v>199</v>
      </c>
      <c r="H7" s="33">
        <f aca="true" t="shared" si="1" ref="H7:H19">F7-G7</f>
        <v>1584.2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3702.2</v>
      </c>
      <c r="G8" s="33">
        <v>1627.9</v>
      </c>
      <c r="H8" s="33">
        <f t="shared" si="1"/>
        <v>2074.2999999999997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2755.4</v>
      </c>
      <c r="G9" s="33">
        <v>981</v>
      </c>
      <c r="H9" s="33">
        <f t="shared" si="1"/>
        <v>1774.4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4803.6</v>
      </c>
      <c r="G10" s="33">
        <v>1338.1</v>
      </c>
      <c r="H10" s="33">
        <f t="shared" si="1"/>
        <v>3465.5000000000005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3937.4</v>
      </c>
      <c r="G11" s="33">
        <v>2149.9</v>
      </c>
      <c r="H11" s="33">
        <f t="shared" si="1"/>
        <v>1787.5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17808.4</v>
      </c>
      <c r="G12" s="33">
        <v>969.9</v>
      </c>
      <c r="H12" s="33">
        <f t="shared" si="1"/>
        <v>16838.5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17323.3</v>
      </c>
      <c r="G13" s="33">
        <v>14788.5</v>
      </c>
      <c r="H13" s="33">
        <f t="shared" si="1"/>
        <v>2534.7999999999993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5985</v>
      </c>
      <c r="G14" s="33">
        <v>1894.1</v>
      </c>
      <c r="H14" s="33">
        <f t="shared" si="1"/>
        <v>4090.9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1940.5</v>
      </c>
      <c r="G15" s="33">
        <v>188.4</v>
      </c>
      <c r="H15" s="33">
        <f t="shared" si="1"/>
        <v>1752.1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63446.90000000001</v>
      </c>
      <c r="G20" s="30">
        <f t="shared" si="3"/>
        <v>24545.5</v>
      </c>
      <c r="H20" s="19">
        <f t="shared" si="3"/>
        <v>38901.399999999994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I4">
      <selection activeCell="Q15" sqref="Q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229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3151.9</v>
      </c>
      <c r="D6" s="13">
        <v>45.6</v>
      </c>
      <c r="E6" s="54">
        <v>363.1</v>
      </c>
      <c r="F6" s="53">
        <f>C6-D6-E6</f>
        <v>2743.2000000000003</v>
      </c>
      <c r="G6" s="13"/>
      <c r="H6" s="13"/>
      <c r="I6" s="61">
        <v>0</v>
      </c>
      <c r="J6" s="61">
        <v>0</v>
      </c>
      <c r="K6" s="33">
        <f>J6-I6</f>
        <v>0</v>
      </c>
      <c r="L6" s="33">
        <v>3407.9</v>
      </c>
      <c r="M6" s="33">
        <v>408.7</v>
      </c>
      <c r="N6" s="33">
        <f>L6-M6</f>
        <v>2999.2000000000003</v>
      </c>
      <c r="O6" s="17">
        <f>(F6-N6)/F6*100</f>
        <v>-9.332166812481772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1716.5</v>
      </c>
      <c r="D7" s="13">
        <v>45.6</v>
      </c>
      <c r="E7" s="54">
        <v>153.4</v>
      </c>
      <c r="F7" s="54">
        <f aca="true" t="shared" si="1" ref="F7:F29">C7-D7-E7</f>
        <v>1517.5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1783.2</v>
      </c>
      <c r="M7" s="33">
        <v>199</v>
      </c>
      <c r="N7" s="33">
        <f aca="true" t="shared" si="3" ref="N7:N29">L7-M7</f>
        <v>1584.2</v>
      </c>
      <c r="O7" s="17">
        <f aca="true" t="shared" si="4" ref="O7:O29">(F7-N7)/F7*100</f>
        <v>-4.395387149917631</v>
      </c>
      <c r="P7" s="80">
        <v>0.12</v>
      </c>
      <c r="Q7" s="14">
        <v>1.2</v>
      </c>
      <c r="R7" s="14">
        <f t="shared" si="0"/>
        <v>0.144</v>
      </c>
    </row>
    <row r="8" spans="1:18" ht="22.5">
      <c r="A8" s="11">
        <v>3</v>
      </c>
      <c r="B8" s="16" t="s">
        <v>183</v>
      </c>
      <c r="C8" s="54">
        <v>3702.2</v>
      </c>
      <c r="D8" s="13">
        <v>45.6</v>
      </c>
      <c r="E8" s="54">
        <v>1582.3</v>
      </c>
      <c r="F8" s="54">
        <f t="shared" si="1"/>
        <v>2074.3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3702.2</v>
      </c>
      <c r="M8" s="33">
        <v>1627.9</v>
      </c>
      <c r="N8" s="33">
        <f t="shared" si="3"/>
        <v>2074.2999999999997</v>
      </c>
      <c r="O8" s="17">
        <f t="shared" si="4"/>
        <v>2.1922930669935115E-14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2707.4</v>
      </c>
      <c r="D9" s="13">
        <v>788</v>
      </c>
      <c r="E9" s="54">
        <v>193</v>
      </c>
      <c r="F9" s="54">
        <f t="shared" si="1"/>
        <v>1726.4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2755.4</v>
      </c>
      <c r="M9" s="33">
        <v>981</v>
      </c>
      <c r="N9" s="33">
        <f t="shared" si="3"/>
        <v>1774.4</v>
      </c>
      <c r="O9" s="17">
        <f t="shared" si="4"/>
        <v>-2.7803521779425395</v>
      </c>
      <c r="P9" s="80">
        <v>0.44</v>
      </c>
      <c r="Q9" s="14">
        <v>1.2</v>
      </c>
      <c r="R9" s="14">
        <f t="shared" si="0"/>
        <v>0.528</v>
      </c>
    </row>
    <row r="10" spans="1:18" ht="22.5">
      <c r="A10" s="11">
        <v>5</v>
      </c>
      <c r="B10" s="16" t="s">
        <v>177</v>
      </c>
      <c r="C10" s="54">
        <v>4663.5</v>
      </c>
      <c r="D10" s="13">
        <v>113.8</v>
      </c>
      <c r="E10" s="54">
        <v>1224.3</v>
      </c>
      <c r="F10" s="54">
        <f t="shared" si="1"/>
        <v>3325.3999999999996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4803.6</v>
      </c>
      <c r="M10" s="33">
        <v>1338.1</v>
      </c>
      <c r="N10" s="33">
        <f t="shared" si="3"/>
        <v>3465.5000000000005</v>
      </c>
      <c r="O10" s="17">
        <f t="shared" si="4"/>
        <v>-4.213027004270188</v>
      </c>
      <c r="P10" s="80">
        <v>0.16</v>
      </c>
      <c r="Q10" s="14">
        <v>1.2</v>
      </c>
      <c r="R10" s="14">
        <f t="shared" si="0"/>
        <v>0.192</v>
      </c>
    </row>
    <row r="11" spans="1:18" ht="22.5">
      <c r="A11" s="11">
        <v>6</v>
      </c>
      <c r="B11" s="16" t="s">
        <v>178</v>
      </c>
      <c r="C11" s="54">
        <v>3922</v>
      </c>
      <c r="D11" s="13">
        <v>45.6</v>
      </c>
      <c r="E11" s="54">
        <v>2104.3</v>
      </c>
      <c r="F11" s="54">
        <f t="shared" si="1"/>
        <v>1772.1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3937.4</v>
      </c>
      <c r="M11" s="33">
        <v>2149.9</v>
      </c>
      <c r="N11" s="33">
        <f t="shared" si="3"/>
        <v>1787.5</v>
      </c>
      <c r="O11" s="17">
        <f t="shared" si="4"/>
        <v>-0.8690254500310418</v>
      </c>
      <c r="P11" s="80">
        <v>0.82</v>
      </c>
      <c r="Q11" s="14">
        <v>1.2</v>
      </c>
      <c r="R11" s="14">
        <f t="shared" si="0"/>
        <v>0.9839999999999999</v>
      </c>
    </row>
    <row r="12" spans="1:18" ht="22.5">
      <c r="A12" s="11">
        <v>7</v>
      </c>
      <c r="B12" s="16" t="s">
        <v>179</v>
      </c>
      <c r="C12" s="54">
        <v>15895</v>
      </c>
      <c r="D12" s="13">
        <v>969.9</v>
      </c>
      <c r="E12" s="54">
        <v>0</v>
      </c>
      <c r="F12" s="54">
        <f t="shared" si="1"/>
        <v>14925.1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17808.4</v>
      </c>
      <c r="M12" s="33">
        <v>969.9</v>
      </c>
      <c r="N12" s="33">
        <f t="shared" si="3"/>
        <v>16838.5</v>
      </c>
      <c r="O12" s="17">
        <f t="shared" si="4"/>
        <v>-12.820014606267291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17183.3</v>
      </c>
      <c r="D13" s="13">
        <v>45.6</v>
      </c>
      <c r="E13" s="54">
        <v>14742.9</v>
      </c>
      <c r="F13" s="54">
        <f t="shared" si="1"/>
        <v>2394.800000000001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17323.3</v>
      </c>
      <c r="M13" s="33">
        <v>14788.5</v>
      </c>
      <c r="N13" s="33">
        <f t="shared" si="3"/>
        <v>2534.7999999999993</v>
      </c>
      <c r="O13" s="17">
        <f t="shared" si="4"/>
        <v>-5.845999665942798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5800.2</v>
      </c>
      <c r="D14" s="13">
        <v>113.8</v>
      </c>
      <c r="E14" s="54">
        <v>1780.3</v>
      </c>
      <c r="F14" s="54">
        <f t="shared" si="1"/>
        <v>3906.0999999999995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5985</v>
      </c>
      <c r="M14" s="33">
        <v>1894.1</v>
      </c>
      <c r="N14" s="33">
        <f t="shared" si="3"/>
        <v>4090.9</v>
      </c>
      <c r="O14" s="17">
        <f t="shared" si="4"/>
        <v>-4.731061672768251</v>
      </c>
      <c r="P14" s="80">
        <v>0.06</v>
      </c>
      <c r="Q14" s="14">
        <v>1.2</v>
      </c>
      <c r="R14" s="14">
        <f t="shared" si="0"/>
        <v>0.072</v>
      </c>
    </row>
    <row r="15" spans="1:18" ht="22.5">
      <c r="A15" s="11">
        <v>10</v>
      </c>
      <c r="B15" s="16" t="s">
        <v>182</v>
      </c>
      <c r="C15" s="54">
        <v>1886.6</v>
      </c>
      <c r="D15" s="13">
        <v>45.5</v>
      </c>
      <c r="E15" s="54">
        <v>142.9</v>
      </c>
      <c r="F15" s="54">
        <f t="shared" si="1"/>
        <v>1698.1999999999998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1940.5</v>
      </c>
      <c r="M15" s="33">
        <v>188.4</v>
      </c>
      <c r="N15" s="33">
        <f t="shared" si="3"/>
        <v>1752.1</v>
      </c>
      <c r="O15" s="17">
        <f t="shared" si="4"/>
        <v>-3.17394888705689</v>
      </c>
      <c r="P15" s="80">
        <v>0.36</v>
      </c>
      <c r="Q15" s="14">
        <v>1.2</v>
      </c>
      <c r="R15" s="14">
        <f t="shared" si="0"/>
        <v>0.432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60628.6</v>
      </c>
      <c r="D30" s="56">
        <f t="shared" si="5"/>
        <v>2259</v>
      </c>
      <c r="E30" s="19">
        <f t="shared" si="5"/>
        <v>22286.5</v>
      </c>
      <c r="F30" s="19">
        <f t="shared" si="5"/>
        <v>36083.1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63446.90000000001</v>
      </c>
      <c r="M30" s="30">
        <f t="shared" si="5"/>
        <v>24545.5</v>
      </c>
      <c r="N30" s="19">
        <f t="shared" si="5"/>
        <v>38901.399999999994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6" sqref="K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228</v>
      </c>
      <c r="E3" s="34" t="s">
        <v>232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36</v>
      </c>
      <c r="E6" s="16">
        <v>46</v>
      </c>
      <c r="F6" s="97">
        <f>E6-D6</f>
        <v>10</v>
      </c>
      <c r="G6" s="12">
        <v>0</v>
      </c>
      <c r="H6" s="13">
        <v>807</v>
      </c>
      <c r="I6" s="81">
        <f>F6/H6*100</f>
        <v>1.2391573729863694</v>
      </c>
      <c r="J6" s="15">
        <v>0.752</v>
      </c>
      <c r="K6" s="14">
        <v>1</v>
      </c>
      <c r="L6" s="14">
        <f aca="true" t="shared" si="0" ref="L6:L21">J6*K6</f>
        <v>0.752</v>
      </c>
    </row>
    <row r="7" spans="1:12" ht="22.5">
      <c r="A7" s="11">
        <v>2</v>
      </c>
      <c r="B7" s="16" t="s">
        <v>173</v>
      </c>
      <c r="C7" s="16">
        <v>468</v>
      </c>
      <c r="D7" s="16">
        <v>120</v>
      </c>
      <c r="E7" s="16">
        <v>37</v>
      </c>
      <c r="F7" s="48">
        <f aca="true" t="shared" si="1" ref="F7:F21">E7-D7</f>
        <v>-83</v>
      </c>
      <c r="G7" s="12">
        <v>75</v>
      </c>
      <c r="H7" s="13">
        <v>328.4</v>
      </c>
      <c r="I7" s="81">
        <f aca="true" t="shared" si="2" ref="I7:I21">F7/H7*100</f>
        <v>-25.274056029232643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36</v>
      </c>
      <c r="E8" s="16">
        <v>49</v>
      </c>
      <c r="F8" s="48">
        <f t="shared" si="1"/>
        <v>13</v>
      </c>
      <c r="G8" s="12">
        <v>1.3</v>
      </c>
      <c r="H8" s="13">
        <v>145.7</v>
      </c>
      <c r="I8" s="81">
        <f t="shared" si="2"/>
        <v>8.922443376801647</v>
      </c>
      <c r="J8" s="15">
        <v>0</v>
      </c>
      <c r="K8" s="14">
        <v>1</v>
      </c>
      <c r="L8" s="14">
        <f t="shared" si="0"/>
        <v>0</v>
      </c>
    </row>
    <row r="9" spans="1:12" ht="22.5">
      <c r="A9" s="11">
        <v>4</v>
      </c>
      <c r="B9" s="16" t="s">
        <v>176</v>
      </c>
      <c r="C9" s="16">
        <v>809</v>
      </c>
      <c r="D9" s="16">
        <v>52</v>
      </c>
      <c r="E9" s="16">
        <v>46</v>
      </c>
      <c r="F9" s="48">
        <f t="shared" si="1"/>
        <v>-6</v>
      </c>
      <c r="G9" s="12">
        <v>-214</v>
      </c>
      <c r="H9" s="13">
        <v>255.2</v>
      </c>
      <c r="I9" s="81">
        <f t="shared" si="2"/>
        <v>-2.3510971786833856</v>
      </c>
      <c r="J9" s="15">
        <v>1</v>
      </c>
      <c r="K9" s="14">
        <v>1</v>
      </c>
      <c r="L9" s="14">
        <f t="shared" si="0"/>
        <v>1</v>
      </c>
    </row>
    <row r="10" spans="1:12" ht="22.5">
      <c r="A10" s="11">
        <v>5</v>
      </c>
      <c r="B10" s="16" t="s">
        <v>177</v>
      </c>
      <c r="C10" s="16">
        <v>903</v>
      </c>
      <c r="D10" s="16">
        <v>19</v>
      </c>
      <c r="E10" s="16">
        <v>38</v>
      </c>
      <c r="F10" s="48">
        <f t="shared" si="1"/>
        <v>19</v>
      </c>
      <c r="G10" s="12">
        <v>0</v>
      </c>
      <c r="H10" s="13">
        <v>330.8</v>
      </c>
      <c r="I10" s="81">
        <f t="shared" si="2"/>
        <v>5.743651753325272</v>
      </c>
      <c r="J10" s="15">
        <v>0</v>
      </c>
      <c r="K10" s="14">
        <v>1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6">
        <v>1688</v>
      </c>
      <c r="D11" s="16">
        <v>30</v>
      </c>
      <c r="E11" s="16">
        <v>16</v>
      </c>
      <c r="F11" s="48">
        <f t="shared" si="1"/>
        <v>-14</v>
      </c>
      <c r="G11" s="12">
        <v>-101</v>
      </c>
      <c r="H11" s="13">
        <v>305.4</v>
      </c>
      <c r="I11" s="81">
        <f t="shared" si="2"/>
        <v>-4.5841519318926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303</v>
      </c>
      <c r="E12" s="16">
        <v>369</v>
      </c>
      <c r="F12" s="48">
        <f t="shared" si="1"/>
        <v>66</v>
      </c>
      <c r="G12" s="12">
        <v>-85</v>
      </c>
      <c r="H12" s="13">
        <v>8859</v>
      </c>
      <c r="I12" s="81">
        <f t="shared" si="2"/>
        <v>0.7450050795800881</v>
      </c>
      <c r="J12" s="15">
        <v>0.851</v>
      </c>
      <c r="K12" s="14">
        <v>1</v>
      </c>
      <c r="L12" s="14">
        <f t="shared" si="0"/>
        <v>0.851</v>
      </c>
    </row>
    <row r="13" spans="1:12" ht="22.5">
      <c r="A13" s="11">
        <v>8</v>
      </c>
      <c r="B13" s="16" t="s">
        <v>180</v>
      </c>
      <c r="C13" s="16">
        <v>21</v>
      </c>
      <c r="D13" s="16">
        <v>40</v>
      </c>
      <c r="E13" s="16">
        <v>45</v>
      </c>
      <c r="F13" s="48">
        <f t="shared" si="1"/>
        <v>5</v>
      </c>
      <c r="G13" s="12">
        <v>0</v>
      </c>
      <c r="H13" s="13">
        <v>157.7</v>
      </c>
      <c r="I13" s="81">
        <f t="shared" si="2"/>
        <v>3.1705770450221946</v>
      </c>
      <c r="J13" s="15">
        <v>0.366</v>
      </c>
      <c r="K13" s="14">
        <v>1</v>
      </c>
      <c r="L13" s="14">
        <f t="shared" si="0"/>
        <v>0.366</v>
      </c>
    </row>
    <row r="14" spans="1:12" ht="22.5">
      <c r="A14" s="11">
        <v>9</v>
      </c>
      <c r="B14" s="16" t="s">
        <v>181</v>
      </c>
      <c r="C14" s="16">
        <v>919</v>
      </c>
      <c r="D14" s="16">
        <v>108</v>
      </c>
      <c r="E14" s="16">
        <v>120</v>
      </c>
      <c r="F14" s="48">
        <f t="shared" si="1"/>
        <v>12</v>
      </c>
      <c r="G14" s="12">
        <v>-138</v>
      </c>
      <c r="H14" s="13">
        <v>1117</v>
      </c>
      <c r="I14" s="81">
        <f t="shared" si="2"/>
        <v>1.0743061772605194</v>
      </c>
      <c r="J14" s="15">
        <v>0.785</v>
      </c>
      <c r="K14" s="14">
        <v>1</v>
      </c>
      <c r="L14" s="14">
        <f t="shared" si="0"/>
        <v>0.785</v>
      </c>
    </row>
    <row r="15" spans="1:12" ht="22.5">
      <c r="A15" s="11">
        <v>10</v>
      </c>
      <c r="B15" s="16" t="s">
        <v>182</v>
      </c>
      <c r="C15" s="16">
        <v>319</v>
      </c>
      <c r="D15" s="16">
        <v>5</v>
      </c>
      <c r="E15" s="16">
        <v>14</v>
      </c>
      <c r="F15" s="48">
        <f t="shared" si="1"/>
        <v>9</v>
      </c>
      <c r="G15" s="12">
        <v>-62</v>
      </c>
      <c r="H15" s="13">
        <v>382.6</v>
      </c>
      <c r="I15" s="81">
        <f t="shared" si="2"/>
        <v>2.352326189231573</v>
      </c>
      <c r="J15" s="15">
        <v>0.53</v>
      </c>
      <c r="K15" s="14">
        <v>1</v>
      </c>
      <c r="L15" s="14">
        <f t="shared" si="0"/>
        <v>0.53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749</v>
      </c>
      <c r="E22" s="19">
        <f t="shared" si="3"/>
        <v>780</v>
      </c>
      <c r="F22" s="19">
        <f t="shared" si="3"/>
        <v>31</v>
      </c>
      <c r="G22" s="19">
        <f t="shared" si="3"/>
        <v>-1214.1000000000001</v>
      </c>
      <c r="H22" s="19">
        <f t="shared" si="3"/>
        <v>12688.800000000001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:E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199</v>
      </c>
      <c r="E4" s="200" t="s">
        <v>200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1170</v>
      </c>
      <c r="E8" s="186">
        <v>3</v>
      </c>
      <c r="F8" s="13">
        <f>D8+E8</f>
        <v>1173</v>
      </c>
      <c r="G8" s="17">
        <f aca="true" t="shared" si="0" ref="G8:G31">C8/(C8+F8)*100</f>
        <v>57.180404468131705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328.4</v>
      </c>
      <c r="E9" s="33">
        <v>0</v>
      </c>
      <c r="F9" s="13">
        <f aca="true" t="shared" si="2" ref="F9:F31">D9+E9</f>
        <v>328.4</v>
      </c>
      <c r="G9" s="17">
        <f t="shared" si="0"/>
        <v>78.25165562913907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330.8</v>
      </c>
      <c r="E12" s="33">
        <v>95.3</v>
      </c>
      <c r="F12" s="13">
        <f t="shared" si="2"/>
        <v>426.1</v>
      </c>
      <c r="G12" s="17">
        <f t="shared" si="0"/>
        <v>86.65852589391947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305.4</v>
      </c>
      <c r="E13" s="33">
        <v>4</v>
      </c>
      <c r="F13" s="13">
        <f t="shared" si="2"/>
        <v>309.4</v>
      </c>
      <c r="G13" s="17">
        <f t="shared" si="0"/>
        <v>80.02066382539068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175.4</v>
      </c>
      <c r="F14" s="13">
        <f t="shared" si="2"/>
        <v>9688.3</v>
      </c>
      <c r="G14" s="17">
        <f t="shared" si="0"/>
        <v>35.054566418190596</v>
      </c>
      <c r="H14" s="15">
        <v>0.14</v>
      </c>
      <c r="I14" s="14">
        <v>1.2</v>
      </c>
      <c r="J14" s="14">
        <f t="shared" si="1"/>
        <v>0.168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36</v>
      </c>
      <c r="F16" s="13">
        <f t="shared" si="2"/>
        <v>2126</v>
      </c>
      <c r="G16" s="17">
        <f t="shared" si="0"/>
        <v>40.114362975690824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382.6</v>
      </c>
      <c r="E17" s="33">
        <v>2</v>
      </c>
      <c r="F17" s="13">
        <f t="shared" si="2"/>
        <v>384.6</v>
      </c>
      <c r="G17" s="17">
        <f t="shared" si="0"/>
        <v>73.67196056955092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14678.7</v>
      </c>
      <c r="E32" s="19">
        <f>SUM(E8:E31)</f>
        <v>333.7</v>
      </c>
      <c r="F32" s="19">
        <f>SUM(F8:F31)</f>
        <v>15012.4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C6" sqref="C6:C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9" t="s">
        <v>3</v>
      </c>
      <c r="B3" s="197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65.7</v>
      </c>
      <c r="D6" s="48">
        <v>3.8</v>
      </c>
      <c r="E6" s="85">
        <f aca="true" t="shared" si="0" ref="E6:E29">C6-D6</f>
        <v>61.900000000000006</v>
      </c>
      <c r="F6" s="33">
        <v>3407.9</v>
      </c>
      <c r="G6" s="33">
        <v>408.7</v>
      </c>
      <c r="H6" s="85">
        <f aca="true" t="shared" si="1" ref="H6:H29">F6-G6</f>
        <v>2999.2000000000003</v>
      </c>
      <c r="I6" s="179">
        <f aca="true" t="shared" si="2" ref="I6:I29">E6/H6*100</f>
        <v>2.0638837023206187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78.3</v>
      </c>
      <c r="D7" s="48">
        <v>7.5</v>
      </c>
      <c r="E7" s="85">
        <f t="shared" si="0"/>
        <v>70.8</v>
      </c>
      <c r="F7" s="33">
        <v>1783.2</v>
      </c>
      <c r="G7" s="33">
        <v>199</v>
      </c>
      <c r="H7" s="85">
        <f t="shared" si="1"/>
        <v>1584.2</v>
      </c>
      <c r="I7" s="179">
        <f t="shared" si="2"/>
        <v>4.469132685267011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3702.2</v>
      </c>
      <c r="G8" s="33">
        <v>1627.9</v>
      </c>
      <c r="H8" s="85">
        <f t="shared" si="1"/>
        <v>2074.2999999999997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2755.4</v>
      </c>
      <c r="G9" s="33">
        <v>981</v>
      </c>
      <c r="H9" s="85">
        <f t="shared" si="1"/>
        <v>1774.4</v>
      </c>
      <c r="I9" s="179">
        <f t="shared" si="2"/>
        <v>1.972497745716862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102.5</v>
      </c>
      <c r="D10" s="48">
        <v>7.5</v>
      </c>
      <c r="E10" s="85">
        <f t="shared" si="0"/>
        <v>95</v>
      </c>
      <c r="F10" s="33">
        <v>4803.6</v>
      </c>
      <c r="G10" s="33">
        <v>1338.1</v>
      </c>
      <c r="H10" s="85">
        <f t="shared" si="1"/>
        <v>3465.5000000000005</v>
      </c>
      <c r="I10" s="179">
        <f t="shared" si="2"/>
        <v>2.741307170682441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2167.6</v>
      </c>
      <c r="D11" s="48">
        <v>1951.6</v>
      </c>
      <c r="E11" s="85">
        <f t="shared" si="0"/>
        <v>216</v>
      </c>
      <c r="F11" s="33">
        <v>3937.4</v>
      </c>
      <c r="G11" s="33">
        <v>2149.9</v>
      </c>
      <c r="H11" s="85">
        <f t="shared" si="1"/>
        <v>1787.5</v>
      </c>
      <c r="I11" s="179">
        <f t="shared" si="2"/>
        <v>12.083916083916083</v>
      </c>
      <c r="J11" s="180">
        <v>0.708</v>
      </c>
      <c r="K11" s="181">
        <v>0.5</v>
      </c>
      <c r="L11" s="181">
        <f t="shared" si="3"/>
        <v>0.354</v>
      </c>
    </row>
    <row r="12" spans="1:12" ht="22.5">
      <c r="A12" s="102">
        <v>7</v>
      </c>
      <c r="B12" s="48" t="s">
        <v>179</v>
      </c>
      <c r="C12" s="48">
        <v>925.8</v>
      </c>
      <c r="D12" s="48">
        <v>749.9</v>
      </c>
      <c r="E12" s="85">
        <f t="shared" si="0"/>
        <v>175.89999999999998</v>
      </c>
      <c r="F12" s="33">
        <v>17808.4</v>
      </c>
      <c r="G12" s="33">
        <v>969.9</v>
      </c>
      <c r="H12" s="85">
        <f t="shared" si="1"/>
        <v>16838.5</v>
      </c>
      <c r="I12" s="179">
        <f t="shared" si="2"/>
        <v>1.0446298660807076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8.9</v>
      </c>
      <c r="D13" s="48">
        <v>3.8</v>
      </c>
      <c r="E13" s="85">
        <f t="shared" si="0"/>
        <v>5.1000000000000005</v>
      </c>
      <c r="F13" s="33">
        <v>17323.3</v>
      </c>
      <c r="G13" s="33">
        <v>14788.5</v>
      </c>
      <c r="H13" s="85">
        <f t="shared" si="1"/>
        <v>2534.7999999999993</v>
      </c>
      <c r="I13" s="179">
        <f t="shared" si="2"/>
        <v>0.20119930566514133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5985</v>
      </c>
      <c r="G14" s="33">
        <v>1894.1</v>
      </c>
      <c r="H14" s="85">
        <f t="shared" si="1"/>
        <v>4090.9</v>
      </c>
      <c r="I14" s="179">
        <f t="shared" si="2"/>
        <v>2.6131169180375955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62.4</v>
      </c>
      <c r="D15" s="48">
        <v>7.4</v>
      </c>
      <c r="E15" s="85">
        <f t="shared" si="0"/>
        <v>55</v>
      </c>
      <c r="F15" s="33">
        <v>1940.5</v>
      </c>
      <c r="G15" s="33">
        <v>188.4</v>
      </c>
      <c r="H15" s="85">
        <f t="shared" si="1"/>
        <v>1752.1</v>
      </c>
      <c r="I15" s="179">
        <f t="shared" si="2"/>
        <v>3.1390902345756517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227</v>
      </c>
      <c r="E28" s="85"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4310.5999999999985</v>
      </c>
      <c r="D30" s="30">
        <f t="shared" si="4"/>
        <v>3489.0000000000005</v>
      </c>
      <c r="E30" s="143">
        <f t="shared" si="4"/>
        <v>821.5999999999999</v>
      </c>
      <c r="F30" s="143">
        <f t="shared" si="4"/>
        <v>63446.90000000001</v>
      </c>
      <c r="G30" s="143">
        <f t="shared" si="4"/>
        <v>24545.5</v>
      </c>
      <c r="H30" s="86">
        <f t="shared" si="4"/>
        <v>38901.399999999994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1362.3</v>
      </c>
      <c r="D6" s="18">
        <f aca="true" t="shared" si="0" ref="D6:D29">C6-E6</f>
        <v>218.0999999999999</v>
      </c>
      <c r="E6" s="62">
        <v>1144.2</v>
      </c>
      <c r="F6" s="165">
        <v>0</v>
      </c>
      <c r="G6" s="166">
        <v>106.2</v>
      </c>
      <c r="H6" s="33">
        <v>3407.9</v>
      </c>
      <c r="I6" s="33">
        <v>408.7</v>
      </c>
      <c r="J6" s="167">
        <f aca="true" t="shared" si="1" ref="J6:J29">H6-I6</f>
        <v>2999.2000000000003</v>
      </c>
      <c r="K6" s="168">
        <f aca="true" t="shared" si="2" ref="K6:K29">(E6+F6+G6)/J6*100</f>
        <v>41.691117631368364</v>
      </c>
      <c r="L6" s="169">
        <v>0.566</v>
      </c>
      <c r="M6" s="127">
        <v>1.5</v>
      </c>
      <c r="N6" s="127">
        <f aca="true" t="shared" si="3" ref="N6:N29">L6*M6</f>
        <v>0.849</v>
      </c>
    </row>
    <row r="7" spans="1:14" ht="22.5">
      <c r="A7" s="102">
        <v>2</v>
      </c>
      <c r="B7" s="48" t="s">
        <v>173</v>
      </c>
      <c r="C7" s="85">
        <v>1139.5</v>
      </c>
      <c r="D7" s="18">
        <f t="shared" si="0"/>
        <v>291.20000000000005</v>
      </c>
      <c r="E7" s="62">
        <v>848.3</v>
      </c>
      <c r="F7" s="165">
        <v>0</v>
      </c>
      <c r="G7" s="123">
        <v>0</v>
      </c>
      <c r="H7" s="33">
        <v>1783.2</v>
      </c>
      <c r="I7" s="33">
        <v>199</v>
      </c>
      <c r="J7" s="167">
        <f t="shared" si="1"/>
        <v>1584.2</v>
      </c>
      <c r="K7" s="168">
        <f t="shared" si="2"/>
        <v>53.547531877288215</v>
      </c>
      <c r="L7" s="169">
        <v>0.329</v>
      </c>
      <c r="M7" s="127">
        <v>1.5</v>
      </c>
      <c r="N7" s="127">
        <f t="shared" si="3"/>
        <v>0.49350000000000005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218.9</v>
      </c>
      <c r="H8" s="33">
        <v>3702.2</v>
      </c>
      <c r="I8" s="33">
        <v>1627.9</v>
      </c>
      <c r="J8" s="167">
        <f t="shared" si="1"/>
        <v>2074.2999999999997</v>
      </c>
      <c r="K8" s="168">
        <f t="shared" si="2"/>
        <v>46.69044979029071</v>
      </c>
      <c r="L8" s="169">
        <v>0.466</v>
      </c>
      <c r="M8" s="127">
        <v>1.5</v>
      </c>
      <c r="N8" s="127">
        <f t="shared" si="3"/>
        <v>0.6990000000000001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2755.4</v>
      </c>
      <c r="I9" s="33">
        <v>981</v>
      </c>
      <c r="J9" s="167">
        <f t="shared" si="1"/>
        <v>1774.4</v>
      </c>
      <c r="K9" s="168">
        <f t="shared" si="2"/>
        <v>55.83295761947701</v>
      </c>
      <c r="L9" s="169">
        <v>0.283</v>
      </c>
      <c r="M9" s="127">
        <v>1.5</v>
      </c>
      <c r="N9" s="127">
        <f t="shared" si="3"/>
        <v>0.4245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297.1</v>
      </c>
      <c r="H10" s="33">
        <v>4803.6</v>
      </c>
      <c r="I10" s="33">
        <v>1338.1</v>
      </c>
      <c r="J10" s="167">
        <f t="shared" si="1"/>
        <v>3465.5000000000005</v>
      </c>
      <c r="K10" s="168">
        <f t="shared" si="2"/>
        <v>58.13013995094502</v>
      </c>
      <c r="L10" s="169">
        <v>0.237</v>
      </c>
      <c r="M10" s="127">
        <v>1.5</v>
      </c>
      <c r="N10" s="127">
        <f t="shared" si="3"/>
        <v>0.3555</v>
      </c>
    </row>
    <row r="11" spans="1:14" ht="22.5">
      <c r="A11" s="102">
        <v>6</v>
      </c>
      <c r="B11" s="48" t="s">
        <v>178</v>
      </c>
      <c r="C11" s="85">
        <v>972.5</v>
      </c>
      <c r="D11" s="18">
        <f t="shared" si="0"/>
        <v>138.10000000000002</v>
      </c>
      <c r="E11" s="55">
        <v>834.4</v>
      </c>
      <c r="F11" s="165">
        <v>0</v>
      </c>
      <c r="G11" s="166">
        <v>160</v>
      </c>
      <c r="H11" s="33">
        <v>3937.4</v>
      </c>
      <c r="I11" s="33">
        <v>2149.9</v>
      </c>
      <c r="J11" s="167">
        <f t="shared" si="1"/>
        <v>1787.5</v>
      </c>
      <c r="K11" s="168">
        <f t="shared" si="2"/>
        <v>55.630769230769225</v>
      </c>
      <c r="L11" s="169">
        <v>0.287</v>
      </c>
      <c r="M11" s="127">
        <v>1.5</v>
      </c>
      <c r="N11" s="127">
        <f t="shared" si="3"/>
        <v>0.4305</v>
      </c>
    </row>
    <row r="12" spans="1:14" ht="22.5">
      <c r="A12" s="102">
        <v>7</v>
      </c>
      <c r="B12" s="48" t="s">
        <v>179</v>
      </c>
      <c r="C12" s="85">
        <v>5154.3</v>
      </c>
      <c r="D12" s="18">
        <f t="shared" si="0"/>
        <v>195.40000000000055</v>
      </c>
      <c r="E12" s="55">
        <v>4958.9</v>
      </c>
      <c r="F12" s="165">
        <v>0</v>
      </c>
      <c r="G12" s="166">
        <v>514.9</v>
      </c>
      <c r="H12" s="33">
        <v>17808.4</v>
      </c>
      <c r="I12" s="33">
        <v>969.9</v>
      </c>
      <c r="J12" s="167">
        <f t="shared" si="1"/>
        <v>16838.5</v>
      </c>
      <c r="K12" s="168">
        <f t="shared" si="2"/>
        <v>32.50764616800784</v>
      </c>
      <c r="L12" s="169">
        <v>0.75</v>
      </c>
      <c r="M12" s="127">
        <v>1.5</v>
      </c>
      <c r="N12" s="127">
        <f t="shared" si="3"/>
        <v>1.125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38.100000000000136</v>
      </c>
      <c r="E13" s="55">
        <v>1096.1</v>
      </c>
      <c r="F13" s="165">
        <v>0</v>
      </c>
      <c r="G13" s="166">
        <v>104.8</v>
      </c>
      <c r="H13" s="33">
        <v>17323.3</v>
      </c>
      <c r="I13" s="33">
        <v>14788.5</v>
      </c>
      <c r="J13" s="167">
        <f t="shared" si="1"/>
        <v>2534.7999999999993</v>
      </c>
      <c r="K13" s="168">
        <f t="shared" si="2"/>
        <v>47.376518857503555</v>
      </c>
      <c r="L13" s="169">
        <v>0.452</v>
      </c>
      <c r="M13" s="127">
        <v>1.5</v>
      </c>
      <c r="N13" s="127">
        <f t="shared" si="3"/>
        <v>0.678</v>
      </c>
    </row>
    <row r="14" spans="1:14" ht="22.5">
      <c r="A14" s="102">
        <v>9</v>
      </c>
      <c r="B14" s="48" t="s">
        <v>181</v>
      </c>
      <c r="C14" s="85">
        <v>1637.8</v>
      </c>
      <c r="D14" s="18">
        <f t="shared" si="0"/>
        <v>95.20000000000005</v>
      </c>
      <c r="E14" s="62">
        <v>1542.6</v>
      </c>
      <c r="F14" s="165">
        <v>0</v>
      </c>
      <c r="G14" s="166">
        <v>563.3</v>
      </c>
      <c r="H14" s="33">
        <v>5985</v>
      </c>
      <c r="I14" s="33">
        <v>1894.1</v>
      </c>
      <c r="J14" s="167">
        <f t="shared" si="1"/>
        <v>4090.9</v>
      </c>
      <c r="K14" s="168">
        <f t="shared" si="2"/>
        <v>51.47766995037766</v>
      </c>
      <c r="L14" s="169">
        <v>0.37</v>
      </c>
      <c r="M14" s="127">
        <v>1.5</v>
      </c>
      <c r="N14" s="127">
        <f t="shared" si="3"/>
        <v>0.5549999999999999</v>
      </c>
    </row>
    <row r="15" spans="1:14" ht="22.5">
      <c r="A15" s="102">
        <v>10</v>
      </c>
      <c r="B15" s="48" t="s">
        <v>182</v>
      </c>
      <c r="C15" s="85">
        <v>954.9</v>
      </c>
      <c r="D15" s="18">
        <f t="shared" si="0"/>
        <v>220.10000000000002</v>
      </c>
      <c r="E15" s="55">
        <v>734.8</v>
      </c>
      <c r="F15" s="172">
        <v>0</v>
      </c>
      <c r="G15" s="166">
        <v>80</v>
      </c>
      <c r="H15" s="33">
        <v>1940.5</v>
      </c>
      <c r="I15" s="33">
        <v>188.4</v>
      </c>
      <c r="J15" s="167">
        <f t="shared" si="1"/>
        <v>1752.1</v>
      </c>
      <c r="K15" s="168">
        <f t="shared" si="2"/>
        <v>46.50419496604075</v>
      </c>
      <c r="L15" s="169">
        <v>0.47</v>
      </c>
      <c r="M15" s="127">
        <v>1.5</v>
      </c>
      <c r="N15" s="127">
        <f t="shared" si="3"/>
        <v>0.705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15895.499999999998</v>
      </c>
      <c r="D30" s="30">
        <f t="shared" si="4"/>
        <v>1367.6000000000008</v>
      </c>
      <c r="E30" s="175">
        <f t="shared" si="4"/>
        <v>14527.9</v>
      </c>
      <c r="F30" s="175">
        <f t="shared" si="4"/>
        <v>0</v>
      </c>
      <c r="G30" s="176">
        <f t="shared" si="4"/>
        <v>2134.3</v>
      </c>
      <c r="H30" s="176">
        <f>SUM(H6:H29)</f>
        <v>63446.90000000001</v>
      </c>
      <c r="I30" s="176">
        <f t="shared" si="4"/>
        <v>24545.5</v>
      </c>
      <c r="J30" s="176">
        <f t="shared" si="4"/>
        <v>38901.399999999994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3407.9</v>
      </c>
      <c r="E6" s="33">
        <v>408.7</v>
      </c>
      <c r="F6" s="85">
        <f aca="true" t="shared" si="0" ref="F6:F29">D6-E6</f>
        <v>2999.2000000000003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1783.2</v>
      </c>
      <c r="E7" s="33">
        <v>199</v>
      </c>
      <c r="F7" s="85">
        <f t="shared" si="0"/>
        <v>1584.2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3702.2</v>
      </c>
      <c r="E8" s="33">
        <v>1627.9</v>
      </c>
      <c r="F8" s="85">
        <f t="shared" si="0"/>
        <v>2074.2999999999997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2755.4</v>
      </c>
      <c r="E9" s="33">
        <v>981</v>
      </c>
      <c r="F9" s="85">
        <f t="shared" si="0"/>
        <v>1774.4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4803.6</v>
      </c>
      <c r="E10" s="33">
        <v>1338.1</v>
      </c>
      <c r="F10" s="85">
        <f t="shared" si="0"/>
        <v>3465.5000000000005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3937.4</v>
      </c>
      <c r="E11" s="33">
        <v>2149.9</v>
      </c>
      <c r="F11" s="85">
        <f t="shared" si="0"/>
        <v>1787.5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17808.4</v>
      </c>
      <c r="E12" s="33">
        <v>969.9</v>
      </c>
      <c r="F12" s="85">
        <f t="shared" si="0"/>
        <v>16838.5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17323.3</v>
      </c>
      <c r="E13" s="33">
        <v>14788.5</v>
      </c>
      <c r="F13" s="85">
        <f t="shared" si="0"/>
        <v>2534.7999999999993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5985</v>
      </c>
      <c r="E14" s="33">
        <v>1894.1</v>
      </c>
      <c r="F14" s="85">
        <f t="shared" si="0"/>
        <v>4090.9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1940.5</v>
      </c>
      <c r="E15" s="33">
        <v>188.4</v>
      </c>
      <c r="F15" s="85">
        <f t="shared" si="0"/>
        <v>1752.1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63446.90000000001</v>
      </c>
      <c r="E30" s="86">
        <f>SUM(E6:E29)</f>
        <v>24545.5</v>
      </c>
      <c r="F30" s="143">
        <f>SUM(F6:F29)</f>
        <v>38901.399999999994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1362.3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1139.5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972.5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5154.3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1637.8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954.9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15895.499999999998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534.5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348.8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400.5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2512.4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230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571.3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217.5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5312.400000000001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E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3151.9</v>
      </c>
      <c r="G6" s="13">
        <v>45.6</v>
      </c>
      <c r="H6" s="54">
        <v>363.1</v>
      </c>
      <c r="I6" s="124">
        <f aca="true" t="shared" si="1" ref="I6:I29">F6-G6-H6</f>
        <v>2743.2000000000003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1716.5</v>
      </c>
      <c r="G7" s="13">
        <v>45.6</v>
      </c>
      <c r="H7" s="54">
        <v>153.4</v>
      </c>
      <c r="I7" s="124">
        <f t="shared" si="1"/>
        <v>1517.5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3702.2</v>
      </c>
      <c r="G8" s="13">
        <v>45.6</v>
      </c>
      <c r="H8" s="54">
        <v>1582.3</v>
      </c>
      <c r="I8" s="124">
        <f t="shared" si="1"/>
        <v>2074.3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2707.4</v>
      </c>
      <c r="G9" s="13">
        <v>788</v>
      </c>
      <c r="H9" s="54">
        <v>193</v>
      </c>
      <c r="I9" s="124">
        <f t="shared" si="1"/>
        <v>1726.4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4663.5</v>
      </c>
      <c r="G10" s="13">
        <v>113.8</v>
      </c>
      <c r="H10" s="54">
        <v>1224.3</v>
      </c>
      <c r="I10" s="124">
        <f t="shared" si="1"/>
        <v>3325.3999999999996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3922</v>
      </c>
      <c r="G11" s="13">
        <v>45.6</v>
      </c>
      <c r="H11" s="54">
        <v>2104.3</v>
      </c>
      <c r="I11" s="124">
        <f t="shared" si="1"/>
        <v>1772.1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15895</v>
      </c>
      <c r="G12" s="13">
        <v>969.9</v>
      </c>
      <c r="H12" s="54">
        <v>0</v>
      </c>
      <c r="I12" s="124">
        <f t="shared" si="1"/>
        <v>14925.1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17183.3</v>
      </c>
      <c r="G13" s="13">
        <v>45.6</v>
      </c>
      <c r="H13" s="54">
        <v>14742.9</v>
      </c>
      <c r="I13" s="124">
        <f t="shared" si="1"/>
        <v>2394.800000000001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5800.2</v>
      </c>
      <c r="G14" s="13">
        <v>113.8</v>
      </c>
      <c r="H14" s="54">
        <v>1780.3</v>
      </c>
      <c r="I14" s="124">
        <f t="shared" si="1"/>
        <v>3906.0999999999995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1886.6</v>
      </c>
      <c r="G15" s="13">
        <v>45.5</v>
      </c>
      <c r="H15" s="54">
        <v>142.9</v>
      </c>
      <c r="I15" s="124">
        <f t="shared" si="1"/>
        <v>1698.1999999999998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60628.6</v>
      </c>
      <c r="G30" s="86">
        <f t="shared" si="4"/>
        <v>2259</v>
      </c>
      <c r="H30" s="86">
        <f t="shared" si="4"/>
        <v>22286.5</v>
      </c>
      <c r="I30" s="86">
        <f t="shared" si="4"/>
        <v>36083.1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3151.9</v>
      </c>
      <c r="G6" s="13">
        <v>45.6</v>
      </c>
      <c r="H6" s="54">
        <v>363.1</v>
      </c>
      <c r="I6" s="105">
        <f aca="true" t="shared" si="0" ref="I6:I29">F6-G6-H6</f>
        <v>2743.2000000000003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1716.5</v>
      </c>
      <c r="G7" s="13">
        <v>45.6</v>
      </c>
      <c r="H7" s="54">
        <v>153.4</v>
      </c>
      <c r="I7" s="105">
        <f t="shared" si="0"/>
        <v>1517.5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3702.2</v>
      </c>
      <c r="G8" s="13">
        <v>45.6</v>
      </c>
      <c r="H8" s="54">
        <v>1582.3</v>
      </c>
      <c r="I8" s="105">
        <f t="shared" si="0"/>
        <v>2074.3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2707.4</v>
      </c>
      <c r="G9" s="13">
        <v>788</v>
      </c>
      <c r="H9" s="54">
        <v>193</v>
      </c>
      <c r="I9" s="105">
        <f t="shared" si="0"/>
        <v>1726.4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4663.5</v>
      </c>
      <c r="G10" s="13">
        <v>113.8</v>
      </c>
      <c r="H10" s="54">
        <v>1224.3</v>
      </c>
      <c r="I10" s="105">
        <f t="shared" si="0"/>
        <v>3325.3999999999996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3922</v>
      </c>
      <c r="G11" s="13">
        <v>45.6</v>
      </c>
      <c r="H11" s="54">
        <v>2104.3</v>
      </c>
      <c r="I11" s="105">
        <f t="shared" si="0"/>
        <v>1772.1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15895</v>
      </c>
      <c r="G12" s="13">
        <v>969.9</v>
      </c>
      <c r="H12" s="54">
        <v>0</v>
      </c>
      <c r="I12" s="105">
        <f t="shared" si="0"/>
        <v>14925.1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17183.3</v>
      </c>
      <c r="G13" s="13">
        <v>45.6</v>
      </c>
      <c r="H13" s="54">
        <v>14742.9</v>
      </c>
      <c r="I13" s="105">
        <f t="shared" si="0"/>
        <v>2394.800000000001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5800.2</v>
      </c>
      <c r="G14" s="13">
        <v>113.8</v>
      </c>
      <c r="H14" s="54">
        <v>1780.3</v>
      </c>
      <c r="I14" s="105">
        <f t="shared" si="0"/>
        <v>3906.0999999999995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1886.6</v>
      </c>
      <c r="G15" s="13">
        <v>45.5</v>
      </c>
      <c r="H15" s="54">
        <v>142.9</v>
      </c>
      <c r="I15" s="105">
        <f t="shared" si="0"/>
        <v>1698.1999999999998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60628.6</v>
      </c>
      <c r="G30" s="19">
        <f t="shared" si="3"/>
        <v>2259</v>
      </c>
      <c r="H30" s="19">
        <f t="shared" si="3"/>
        <v>22286.5</v>
      </c>
      <c r="I30" s="19">
        <f t="shared" si="3"/>
        <v>36083.1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2010-10-21T06:24:50Z</cp:lastPrinted>
  <dcterms:created xsi:type="dcterms:W3CDTF">2007-07-17T04:31:37Z</dcterms:created>
  <dcterms:modified xsi:type="dcterms:W3CDTF">2010-10-21T06:25:16Z</dcterms:modified>
  <cp:category/>
  <cp:version/>
  <cp:contentType/>
  <cp:contentStatus/>
</cp:coreProperties>
</file>