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firstSheet="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'!$A$1:$J$32</definedName>
    <definedName name="_xlnm.Print_Area" localSheetId="11">'О10'!$A$1:$J$30</definedName>
    <definedName name="_xlnm.Print_Area" localSheetId="12">'О11'!$A$2:$T$31</definedName>
    <definedName name="_xlnm.Print_Area" localSheetId="13">'О12'!$A$1:$L$30</definedName>
    <definedName name="_xlnm.Print_Area" localSheetId="14">'О13'!$A$1:$L$30</definedName>
    <definedName name="_xlnm.Print_Area" localSheetId="15">'О14'!$A$1:$L$20</definedName>
    <definedName name="_xlnm.Print_Area" localSheetId="16">'О15'!$A$1:$R$30</definedName>
    <definedName name="_xlnm.Print_Area" localSheetId="17">'О16'!$A$1:$L$22</definedName>
    <definedName name="_xlnm.Print_Area" localSheetId="3">'о2'!$A$1:$L$30</definedName>
    <definedName name="_xlnm.Print_Area" localSheetId="4">'о3'!$A$1:$N$30</definedName>
    <definedName name="_xlnm.Print_Area" localSheetId="5">'о4'!$A$1:$J$30</definedName>
    <definedName name="_xlnm.Print_Area" localSheetId="6">'о5'!$A$1:$H$23</definedName>
    <definedName name="_xlnm.Print_Area" localSheetId="7">'о6'!$A$1:$H$21</definedName>
    <definedName name="_xlnm.Print_Area" localSheetId="8">'о7'!$A$1:$M$30</definedName>
    <definedName name="_xlnm.Print_Area" localSheetId="9">'о8'!$A$1:$M$30</definedName>
    <definedName name="_xlnm.Print_Area" localSheetId="10">'О9'!$A$1:$K$24</definedName>
  </definedNames>
  <calcPr fullCalcOnLoad="1"/>
</workbook>
</file>

<file path=xl/sharedStrings.xml><?xml version="1.0" encoding="utf-8"?>
<sst xmlns="http://schemas.openxmlformats.org/spreadsheetml/2006/main" count="602" uniqueCount="232">
  <si>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</si>
  <si>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</si>
  <si>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</si>
  <si>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</si>
  <si>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</si>
  <si>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</si>
  <si>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</si>
  <si>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</si>
  <si>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</si>
  <si>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</si>
  <si>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</si>
  <si>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</si>
  <si>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</si>
  <si>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</si>
  <si>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</si>
  <si>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</si>
  <si>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</si>
  <si>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</si>
  <si>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</si>
  <si>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</si>
  <si>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</si>
  <si>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</si>
  <si>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</si>
  <si>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</si>
  <si>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</si>
  <si>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</si>
  <si>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</si>
  <si>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</si>
  <si>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</si>
  <si>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</si>
  <si>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</si>
  <si>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</si>
  <si>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</si>
  <si>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</si>
  <si>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</si>
  <si>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</si>
  <si>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</si>
  <si>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</si>
  <si>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</si>
  <si>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</si>
  <si>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</si>
  <si>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</si>
  <si>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</si>
  <si>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</si>
  <si>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</si>
  <si>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</si>
  <si>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</si>
  <si>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</si>
  <si>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</si>
  <si>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</si>
  <si>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</si>
  <si>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</si>
  <si>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</si>
  <si>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</si>
  <si>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</si>
  <si>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</si>
  <si>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</si>
  <si>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</si>
  <si>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</si>
  <si>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</si>
  <si>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</si>
  <si>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</si>
  <si>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</si>
  <si>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</si>
  <si>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</si>
  <si>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</si>
  <si>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</si>
  <si>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</si>
  <si>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</si>
  <si>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</si>
  <si>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</si>
  <si>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</si>
  <si>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</si>
  <si>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</si>
  <si>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</si>
  <si>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</si>
  <si>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</si>
  <si>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</si>
  <si>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</si>
  <si>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</si>
  <si>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</si>
  <si>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</si>
  <si>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</si>
  <si>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</si>
  <si>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</si>
  <si>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</si>
  <si>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</si>
  <si>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</si>
  <si>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</si>
  <si>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</si>
  <si>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</si>
  <si>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</si>
  <si>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</si>
  <si>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</si>
  <si>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</si>
  <si>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</si>
  <si>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</si>
  <si>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</si>
  <si>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</si>
  <si>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</si>
  <si>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</si>
  <si>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</si>
  <si>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</si>
  <si>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</si>
  <si>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</si>
  <si>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</si>
  <si>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</si>
  <si>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</si>
  <si>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</si>
  <si>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</si>
  <si>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</si>
  <si>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</si>
  <si>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</si>
  <si>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</si>
  <si>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</si>
  <si>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</si>
  <si>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</si>
  <si>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</si>
  <si>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</si>
  <si>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</si>
  <si>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</si>
  <si>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</si>
  <si>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</si>
  <si>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</si>
  <si>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</si>
  <si>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</si>
  <si>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</si>
  <si>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</si>
  <si>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</si>
  <si>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</si>
  <si>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</si>
  <si>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</si>
  <si>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</si>
  <si>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</si>
  <si>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</si>
  <si>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</si>
  <si>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</si>
  <si>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</si>
  <si>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</si>
  <si>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</si>
  <si>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</si>
  <si>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</si>
  <si>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</si>
  <si>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</si>
  <si>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</si>
  <si>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</si>
  <si>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</si>
  <si>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</si>
  <si>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</si>
  <si>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</si>
  <si>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</si>
  <si>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</si>
  <si>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</si>
  <si>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</si>
  <si>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</si>
  <si>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</si>
  <si>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</si>
  <si>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</si>
  <si>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</si>
  <si>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</si>
  <si>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</si>
  <si>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</si>
  <si>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</si>
  <si>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</si>
  <si>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</si>
  <si>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</si>
  <si>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</si>
  <si>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</si>
  <si>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</si>
  <si>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</si>
  <si>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</si>
  <si>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</si>
  <si>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</si>
  <si>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</si>
  <si>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</si>
  <si>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</si>
  <si>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</si>
  <si>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</si>
  <si>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</si>
  <si>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</si>
  <si>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</si>
  <si>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</si>
  <si>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</si>
  <si>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</si>
  <si>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</si>
  <si>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</si>
  <si>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>0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</si>
  <si>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</si>
  <si>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</si>
  <si>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</si>
  <si>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</si>
  <si>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</si>
  <si>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по данным УФНС России по Чувашской Республике_</t>
  </si>
  <si>
    <t>по данным УФНС России по  Чувашской Республике_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</si>
  <si>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</si>
  <si>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</si>
  <si>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</si>
  <si>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Плановые показатели объема расходов бюджета поселений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</si>
  <si>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</si>
  <si>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Кредиторская задолженность на 01.01.2009</t>
  </si>
  <si>
    <t>Недоимка по местным налогам на 01.01.2010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</si>
  <si>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</si>
  <si>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</si>
  <si>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</si>
  <si>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</si>
  <si>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</si>
  <si>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</si>
  <si>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</si>
  <si>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</si>
  <si>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Кредиторская задолженность на 01.02.2009</t>
  </si>
  <si>
    <t>Кредиторская задолженность на 01.02.2010</t>
  </si>
  <si>
    <t>Плановые показатели объема расходов бюджета поселений на 2010 год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</si>
  <si>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</si>
  <si>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</si>
  <si>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</si>
  <si>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</si>
  <si>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</si>
  <si>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</si>
  <si>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</si>
  <si>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</si>
  <si>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</si>
  <si>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</si>
  <si>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</si>
  <si>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</si>
  <si>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</si>
  <si>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</si>
  <si>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</si>
  <si>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</si>
  <si>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</si>
  <si>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Недоимка по местным налогам на 01.03.2010</t>
  </si>
  <si>
    <t xml:space="preserve">   </t>
  </si>
  <si>
    <t xml:space="preserve"> Результаты оценки качества управления финансами и платежеспособности поселений Козловского  района   по состоянию на 01.03.2010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</si>
</sst>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результаты!$A$6:$A$29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0.164</c:v>
                </c:pt>
                <c:pt idx="7">
                  <c:v>0</c:v>
                </c:pt>
                <c:pt idx="8">
                  <c:v>0.113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результаты!$D$6:$D$29</c:f>
              <c:numCache>
                <c:ptCount val="24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результаты!$E$6:$E$29</c:f>
              <c:numCache>
                <c:ptCount val="24"/>
                <c:pt idx="0">
                  <c:v>0.657</c:v>
                </c:pt>
                <c:pt idx="1">
                  <c:v>0.158</c:v>
                </c:pt>
                <c:pt idx="2">
                  <c:v>0.488</c:v>
                </c:pt>
                <c:pt idx="3">
                  <c:v>0.453</c:v>
                </c:pt>
                <c:pt idx="4">
                  <c:v>0.236</c:v>
                </c:pt>
                <c:pt idx="5">
                  <c:v>0.138</c:v>
                </c:pt>
                <c:pt idx="6">
                  <c:v>1.145</c:v>
                </c:pt>
                <c:pt idx="7">
                  <c:v>0.33</c:v>
                </c:pt>
                <c:pt idx="8">
                  <c:v>0.675</c:v>
                </c:pt>
                <c:pt idx="9">
                  <c:v>0.321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результаты!$L$6:$L$29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</c:v>
                </c:pt>
                <c:pt idx="7">
                  <c:v>0.75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результаты!$P$6:$P$29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результаты!$Q$6:$Q$29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1.032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результаты!$R$6:$R$29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0.982</c:v>
                </c:pt>
                <c:pt idx="9">
                  <c:v>1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результаты!$S$6:$S$29</c:f>
              <c:numCache>
                <c:ptCount val="24"/>
                <c:pt idx="0">
                  <c:v>11.706999999999999</c:v>
                </c:pt>
                <c:pt idx="1">
                  <c:v>11.227999999999998</c:v>
                </c:pt>
                <c:pt idx="2">
                  <c:v>12.288</c:v>
                </c:pt>
                <c:pt idx="3">
                  <c:v>12.253</c:v>
                </c:pt>
                <c:pt idx="4">
                  <c:v>12.036</c:v>
                </c:pt>
                <c:pt idx="5">
                  <c:v>11.937999999999999</c:v>
                </c:pt>
                <c:pt idx="6">
                  <c:v>12.225999999999999</c:v>
                </c:pt>
                <c:pt idx="7">
                  <c:v>12.129999999999999</c:v>
                </c:pt>
                <c:pt idx="8">
                  <c:v>11.819999999999999</c:v>
                </c:pt>
                <c:pt idx="9">
                  <c:v>11.370999999999999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9735480"/>
        <c:axId val="44966137"/>
      </c:bar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66137"/>
        <c:crosses val="autoZero"/>
        <c:auto val="1"/>
        <c:lblOffset val="100"/>
        <c:noMultiLvlLbl val="0"/>
      </c:catAx>
      <c:valAx>
        <c:axId val="44966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35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5" sqref="S15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95" t="s">
        <v>231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5" spans="1:19" ht="35.25" customHeight="1">
      <c r="A5" s="189" t="s">
        <v>3</v>
      </c>
      <c r="B5" s="189" t="s">
        <v>102</v>
      </c>
      <c r="C5" s="190" t="s">
        <v>156</v>
      </c>
      <c r="D5" s="190" t="s">
        <v>157</v>
      </c>
      <c r="E5" s="190" t="s">
        <v>158</v>
      </c>
      <c r="F5" s="190" t="s">
        <v>159</v>
      </c>
      <c r="G5" s="190" t="s">
        <v>160</v>
      </c>
      <c r="H5" s="190" t="s">
        <v>161</v>
      </c>
      <c r="I5" s="190" t="s">
        <v>162</v>
      </c>
      <c r="J5" s="190" t="s">
        <v>163</v>
      </c>
      <c r="K5" s="190" t="s">
        <v>164</v>
      </c>
      <c r="L5" s="190" t="s">
        <v>165</v>
      </c>
      <c r="M5" s="190" t="s">
        <v>166</v>
      </c>
      <c r="N5" s="190" t="s">
        <v>167</v>
      </c>
      <c r="O5" s="190" t="s">
        <v>168</v>
      </c>
      <c r="P5" s="190" t="s">
        <v>169</v>
      </c>
      <c r="Q5" s="190" t="s">
        <v>170</v>
      </c>
      <c r="R5" s="190" t="s">
        <v>171</v>
      </c>
      <c r="S5" s="191" t="s">
        <v>172</v>
      </c>
    </row>
    <row r="6" spans="1:19" ht="22.5">
      <c r="A6" s="192">
        <v>1</v>
      </c>
      <c r="B6" s="30" t="s">
        <v>194</v>
      </c>
      <c r="C6" s="193">
        <v>0</v>
      </c>
      <c r="D6" s="194">
        <v>0</v>
      </c>
      <c r="E6" s="194">
        <v>0.615</v>
      </c>
      <c r="F6" s="194">
        <v>1.2</v>
      </c>
      <c r="G6" s="194">
        <v>1.2</v>
      </c>
      <c r="H6" s="194">
        <v>1.2</v>
      </c>
      <c r="I6" s="194">
        <v>1</v>
      </c>
      <c r="J6" s="194">
        <v>0.75</v>
      </c>
      <c r="K6" s="194">
        <v>0.75</v>
      </c>
      <c r="L6" s="194">
        <v>0.5</v>
      </c>
      <c r="M6" s="194">
        <v>0</v>
      </c>
      <c r="N6" s="194">
        <v>0.75</v>
      </c>
      <c r="O6" s="194">
        <v>0.75</v>
      </c>
      <c r="P6" s="194">
        <v>0.75</v>
      </c>
      <c r="Q6" s="194">
        <v>1.2</v>
      </c>
      <c r="R6" s="194">
        <v>1</v>
      </c>
      <c r="S6" s="194">
        <f aca="true" t="shared" si="0" ref="S6:S29">SUM(C6:R6)</f>
        <v>11.665</v>
      </c>
    </row>
    <row r="7" spans="1:19" ht="12.75">
      <c r="A7" s="192">
        <v>2</v>
      </c>
      <c r="B7" s="30" t="s">
        <v>173</v>
      </c>
      <c r="C7" s="193">
        <v>0</v>
      </c>
      <c r="D7" s="194">
        <v>0.026</v>
      </c>
      <c r="E7" s="194">
        <v>0.114</v>
      </c>
      <c r="F7" s="194">
        <v>1.2</v>
      </c>
      <c r="G7" s="194">
        <v>1.2</v>
      </c>
      <c r="H7" s="194">
        <v>1.2</v>
      </c>
      <c r="I7" s="194">
        <v>1</v>
      </c>
      <c r="J7" s="194">
        <v>0.75</v>
      </c>
      <c r="K7" s="194">
        <v>0.75</v>
      </c>
      <c r="L7" s="194">
        <v>0.5</v>
      </c>
      <c r="M7" s="194">
        <v>0</v>
      </c>
      <c r="N7" s="194">
        <v>0.75</v>
      </c>
      <c r="O7" s="194">
        <v>0.75</v>
      </c>
      <c r="P7" s="194">
        <v>0.75</v>
      </c>
      <c r="Q7" s="194">
        <v>1.2</v>
      </c>
      <c r="R7" s="194">
        <v>1</v>
      </c>
      <c r="S7" s="194">
        <f t="shared" si="0"/>
        <v>11.19</v>
      </c>
    </row>
    <row r="8" spans="1:19" ht="12.75">
      <c r="A8" s="192">
        <v>3</v>
      </c>
      <c r="B8" s="30" t="s">
        <v>183</v>
      </c>
      <c r="C8" s="193">
        <v>0</v>
      </c>
      <c r="D8" s="194">
        <v>0</v>
      </c>
      <c r="E8" s="194">
        <v>0.404</v>
      </c>
      <c r="F8" s="194">
        <v>1.2</v>
      </c>
      <c r="G8" s="194">
        <v>1.2</v>
      </c>
      <c r="H8" s="194">
        <v>1.2</v>
      </c>
      <c r="I8" s="194">
        <v>1</v>
      </c>
      <c r="J8" s="194">
        <v>0.75</v>
      </c>
      <c r="K8" s="194">
        <v>0.75</v>
      </c>
      <c r="L8" s="194">
        <v>0.5</v>
      </c>
      <c r="M8" s="194">
        <v>0.75</v>
      </c>
      <c r="N8" s="194">
        <v>0.75</v>
      </c>
      <c r="O8" s="194">
        <v>0.75</v>
      </c>
      <c r="P8" s="194">
        <v>0.75</v>
      </c>
      <c r="Q8" s="194">
        <v>1.2</v>
      </c>
      <c r="R8" s="194">
        <v>1</v>
      </c>
      <c r="S8" s="194">
        <f t="shared" si="0"/>
        <v>12.204</v>
      </c>
    </row>
    <row r="9" spans="1:19" ht="12.75">
      <c r="A9" s="192">
        <v>4</v>
      </c>
      <c r="B9" s="30" t="s">
        <v>176</v>
      </c>
      <c r="C9" s="193">
        <v>0</v>
      </c>
      <c r="D9" s="194">
        <v>0</v>
      </c>
      <c r="E9" s="194">
        <v>0.377</v>
      </c>
      <c r="F9" s="194">
        <v>1.2</v>
      </c>
      <c r="G9" s="194">
        <v>1.2</v>
      </c>
      <c r="H9" s="194">
        <v>1.2</v>
      </c>
      <c r="I9" s="194">
        <v>1</v>
      </c>
      <c r="J9" s="194">
        <v>0.75</v>
      </c>
      <c r="K9" s="194">
        <v>0.75</v>
      </c>
      <c r="L9" s="194">
        <v>0.5</v>
      </c>
      <c r="M9" s="194">
        <v>0.75</v>
      </c>
      <c r="N9" s="194">
        <v>0.75</v>
      </c>
      <c r="O9" s="194">
        <v>0.75</v>
      </c>
      <c r="P9" s="194">
        <v>0.75</v>
      </c>
      <c r="Q9" s="194">
        <v>1.2</v>
      </c>
      <c r="R9" s="194">
        <v>0.608</v>
      </c>
      <c r="S9" s="194">
        <f t="shared" si="0"/>
        <v>11.785</v>
      </c>
    </row>
    <row r="10" spans="1:19" ht="22.5">
      <c r="A10" s="192">
        <v>5</v>
      </c>
      <c r="B10" s="30" t="s">
        <v>177</v>
      </c>
      <c r="C10" s="193">
        <v>0</v>
      </c>
      <c r="D10" s="194">
        <v>0</v>
      </c>
      <c r="E10" s="194">
        <v>0.186</v>
      </c>
      <c r="F10" s="194">
        <v>1.2</v>
      </c>
      <c r="G10" s="194">
        <v>1.2</v>
      </c>
      <c r="H10" s="194">
        <v>1.2</v>
      </c>
      <c r="I10" s="194">
        <v>1</v>
      </c>
      <c r="J10" s="194">
        <v>0.75</v>
      </c>
      <c r="K10" s="194">
        <v>0.75</v>
      </c>
      <c r="L10" s="194">
        <v>0.5</v>
      </c>
      <c r="M10" s="194">
        <v>0.75</v>
      </c>
      <c r="N10" s="194">
        <v>0.75</v>
      </c>
      <c r="O10" s="194">
        <v>0.75</v>
      </c>
      <c r="P10" s="194">
        <v>0.75</v>
      </c>
      <c r="Q10" s="194">
        <v>1.2</v>
      </c>
      <c r="R10" s="194">
        <v>1</v>
      </c>
      <c r="S10" s="194">
        <f t="shared" si="0"/>
        <v>11.985999999999999</v>
      </c>
    </row>
    <row r="11" spans="1:19" ht="12.75">
      <c r="A11" s="192">
        <v>6</v>
      </c>
      <c r="B11" s="30" t="s">
        <v>178</v>
      </c>
      <c r="C11" s="193">
        <v>0</v>
      </c>
      <c r="D11" s="194">
        <v>0</v>
      </c>
      <c r="E11" s="194">
        <v>0.032</v>
      </c>
      <c r="F11" s="194">
        <v>1.2</v>
      </c>
      <c r="G11" s="194">
        <v>1.2</v>
      </c>
      <c r="H11" s="194">
        <v>1.2</v>
      </c>
      <c r="I11" s="194">
        <v>1</v>
      </c>
      <c r="J11" s="194">
        <v>0.75</v>
      </c>
      <c r="K11" s="194">
        <v>0.75</v>
      </c>
      <c r="L11" s="194">
        <v>0.5</v>
      </c>
      <c r="M11" s="194">
        <v>0.75</v>
      </c>
      <c r="N11" s="194">
        <v>0.75</v>
      </c>
      <c r="O11" s="194">
        <v>0.75</v>
      </c>
      <c r="P11" s="194">
        <v>0.75</v>
      </c>
      <c r="Q11" s="194">
        <v>1.2</v>
      </c>
      <c r="R11" s="194">
        <v>1</v>
      </c>
      <c r="S11" s="194">
        <f t="shared" si="0"/>
        <v>11.831999999999999</v>
      </c>
    </row>
    <row r="12" spans="1:19" ht="12.75">
      <c r="A12" s="192">
        <v>7</v>
      </c>
      <c r="B12" s="30" t="s">
        <v>195</v>
      </c>
      <c r="C12" s="193">
        <v>0.164</v>
      </c>
      <c r="D12" s="194">
        <v>0.045</v>
      </c>
      <c r="E12" s="194">
        <v>1.113</v>
      </c>
      <c r="F12" s="194">
        <v>1.2</v>
      </c>
      <c r="G12" s="194">
        <v>1.2</v>
      </c>
      <c r="H12" s="194">
        <v>1.2</v>
      </c>
      <c r="I12" s="194">
        <v>1</v>
      </c>
      <c r="J12" s="194">
        <v>0.75</v>
      </c>
      <c r="K12" s="194">
        <v>0.75</v>
      </c>
      <c r="L12" s="194">
        <v>0.5</v>
      </c>
      <c r="M12" s="194">
        <v>0</v>
      </c>
      <c r="N12" s="194">
        <v>0.75</v>
      </c>
      <c r="O12" s="194">
        <v>0.75</v>
      </c>
      <c r="P12" s="194">
        <v>0.75</v>
      </c>
      <c r="Q12" s="194">
        <v>1.032</v>
      </c>
      <c r="R12" s="194">
        <v>0.822</v>
      </c>
      <c r="S12" s="194">
        <f t="shared" si="0"/>
        <v>12.026</v>
      </c>
    </row>
    <row r="13" spans="1:19" ht="22.5">
      <c r="A13" s="192">
        <v>8</v>
      </c>
      <c r="B13" s="30" t="s">
        <v>180</v>
      </c>
      <c r="C13" s="193">
        <v>0</v>
      </c>
      <c r="D13" s="194">
        <v>0</v>
      </c>
      <c r="E13" s="194">
        <v>0.255</v>
      </c>
      <c r="F13" s="194">
        <v>1.2</v>
      </c>
      <c r="G13" s="194">
        <v>1.2</v>
      </c>
      <c r="H13" s="194">
        <v>1.2</v>
      </c>
      <c r="I13" s="194">
        <v>1</v>
      </c>
      <c r="J13" s="194">
        <v>0.75</v>
      </c>
      <c r="K13" s="194">
        <v>0.75</v>
      </c>
      <c r="L13" s="194">
        <v>0.5</v>
      </c>
      <c r="M13" s="194">
        <v>0.75</v>
      </c>
      <c r="N13" s="194">
        <v>0.75</v>
      </c>
      <c r="O13" s="194">
        <v>0.75</v>
      </c>
      <c r="P13" s="194">
        <v>0.75</v>
      </c>
      <c r="Q13" s="194">
        <v>1.2</v>
      </c>
      <c r="R13" s="194">
        <v>0.746</v>
      </c>
      <c r="S13" s="194">
        <f t="shared" si="0"/>
        <v>11.801</v>
      </c>
    </row>
    <row r="14" spans="1:19" ht="22.5">
      <c r="A14" s="192">
        <v>9</v>
      </c>
      <c r="B14" s="30" t="s">
        <v>196</v>
      </c>
      <c r="C14" s="193">
        <v>0</v>
      </c>
      <c r="D14" s="194">
        <v>0</v>
      </c>
      <c r="E14" s="194">
        <v>0.644</v>
      </c>
      <c r="F14" s="194">
        <v>1.2</v>
      </c>
      <c r="G14" s="194">
        <v>1.2</v>
      </c>
      <c r="H14" s="194">
        <v>1.2</v>
      </c>
      <c r="I14" s="194">
        <v>1</v>
      </c>
      <c r="J14" s="194">
        <v>0.75</v>
      </c>
      <c r="K14" s="194">
        <v>0.75</v>
      </c>
      <c r="L14" s="194">
        <v>0.5</v>
      </c>
      <c r="M14" s="194">
        <v>0</v>
      </c>
      <c r="N14" s="194">
        <v>0.75</v>
      </c>
      <c r="O14" s="194">
        <v>0.75</v>
      </c>
      <c r="P14" s="194">
        <v>0.75</v>
      </c>
      <c r="Q14" s="194">
        <v>1.2</v>
      </c>
      <c r="R14" s="194">
        <v>0.588</v>
      </c>
      <c r="S14" s="194">
        <f t="shared" si="0"/>
        <v>11.281999999999998</v>
      </c>
    </row>
    <row r="15" spans="1:19" ht="22.5">
      <c r="A15" s="192">
        <v>10</v>
      </c>
      <c r="B15" s="30" t="s">
        <v>182</v>
      </c>
      <c r="C15" s="193">
        <v>0</v>
      </c>
      <c r="D15" s="194">
        <v>0</v>
      </c>
      <c r="E15" s="194">
        <v>0.215</v>
      </c>
      <c r="F15" s="194">
        <v>1.2</v>
      </c>
      <c r="G15" s="194">
        <v>1.2</v>
      </c>
      <c r="H15" s="194">
        <v>1.2</v>
      </c>
      <c r="I15" s="194">
        <v>1</v>
      </c>
      <c r="J15" s="194">
        <v>0.75</v>
      </c>
      <c r="K15" s="194">
        <v>0.75</v>
      </c>
      <c r="L15" s="194">
        <v>0.5</v>
      </c>
      <c r="M15" s="194">
        <v>0</v>
      </c>
      <c r="N15" s="194">
        <v>0.75</v>
      </c>
      <c r="O15" s="194">
        <v>0.75</v>
      </c>
      <c r="P15" s="194">
        <v>0.75</v>
      </c>
      <c r="Q15" s="194">
        <v>1.2</v>
      </c>
      <c r="R15" s="194">
        <v>1</v>
      </c>
      <c r="S15" s="194">
        <f t="shared" si="0"/>
        <v>11.265</v>
      </c>
    </row>
    <row r="16" spans="1:19" ht="12.75">
      <c r="A16" s="192">
        <v>11</v>
      </c>
      <c r="B16" s="30"/>
      <c r="C16" s="193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>
        <f t="shared" si="0"/>
        <v>0</v>
      </c>
    </row>
    <row r="17" spans="1:19" ht="12.75">
      <c r="A17" s="192">
        <v>12</v>
      </c>
      <c r="B17" s="30"/>
      <c r="C17" s="193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>
        <f t="shared" si="0"/>
        <v>0</v>
      </c>
    </row>
    <row r="18" spans="1:19" ht="12.75">
      <c r="A18" s="192">
        <v>13</v>
      </c>
      <c r="B18" s="30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>
        <f t="shared" si="0"/>
        <v>0</v>
      </c>
    </row>
    <row r="19" spans="1:19" ht="12.75">
      <c r="A19" s="192">
        <v>14</v>
      </c>
      <c r="B19" s="30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>
        <f t="shared" si="0"/>
        <v>0</v>
      </c>
    </row>
    <row r="20" spans="1:19" ht="12.75">
      <c r="A20" s="192">
        <v>15</v>
      </c>
      <c r="B20" s="30"/>
      <c r="C20" s="193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>
        <f t="shared" si="0"/>
        <v>0</v>
      </c>
    </row>
    <row r="21" spans="1:19" ht="12.75">
      <c r="A21" s="192">
        <v>16</v>
      </c>
      <c r="B21" s="30"/>
      <c r="C21" s="193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>
        <f t="shared" si="0"/>
        <v>0</v>
      </c>
    </row>
    <row r="22" spans="1:19" ht="12.75">
      <c r="A22" s="192">
        <v>17</v>
      </c>
      <c r="B22" s="30"/>
      <c r="C22" s="193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>
        <f t="shared" si="0"/>
        <v>0</v>
      </c>
    </row>
    <row r="23" spans="1:19" ht="12.75">
      <c r="A23" s="192">
        <v>18</v>
      </c>
      <c r="B23" s="30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>
        <f t="shared" si="0"/>
        <v>0</v>
      </c>
    </row>
    <row r="24" spans="1:19" ht="12.75">
      <c r="A24" s="192">
        <v>19</v>
      </c>
      <c r="B24" s="30"/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>
        <f t="shared" si="0"/>
        <v>0</v>
      </c>
    </row>
    <row r="25" spans="1:19" ht="12.75">
      <c r="A25" s="192">
        <v>20</v>
      </c>
      <c r="B25" s="30"/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>
        <f t="shared" si="0"/>
        <v>0</v>
      </c>
    </row>
    <row r="26" spans="1:19" ht="12.75">
      <c r="A26" s="192">
        <v>21</v>
      </c>
      <c r="B26" s="30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>
        <f t="shared" si="0"/>
        <v>0</v>
      </c>
    </row>
    <row r="27" spans="1:19" ht="12.75">
      <c r="A27" s="192">
        <v>22</v>
      </c>
      <c r="B27" s="30"/>
      <c r="C27" s="193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>
        <f t="shared" si="0"/>
        <v>0</v>
      </c>
    </row>
    <row r="28" spans="1:19" ht="12.75">
      <c r="A28" s="192">
        <v>23</v>
      </c>
      <c r="B28" s="30"/>
      <c r="C28" s="193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>
        <f t="shared" si="0"/>
        <v>0</v>
      </c>
    </row>
    <row r="29" spans="1:19" ht="12.75">
      <c r="A29" s="192">
        <v>24</v>
      </c>
      <c r="B29" s="30"/>
      <c r="C29" s="193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="75" zoomScaleNormal="75" zoomScaleSheetLayoutView="100" workbookViewId="0" topLeftCell="A4">
      <selection activeCell="D6" sqref="D6:F1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6" t="s">
        <v>146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93.75" customHeight="1">
      <c r="A3" s="198" t="s">
        <v>3</v>
      </c>
      <c r="B3" s="196" t="s">
        <v>102</v>
      </c>
      <c r="C3" s="28" t="s">
        <v>123</v>
      </c>
      <c r="D3" s="36" t="s">
        <v>216</v>
      </c>
      <c r="E3" s="36" t="s">
        <v>207</v>
      </c>
      <c r="F3" s="36" t="s">
        <v>208</v>
      </c>
      <c r="G3" s="100" t="s">
        <v>134</v>
      </c>
      <c r="H3" s="5" t="s">
        <v>24</v>
      </c>
      <c r="I3" s="199" t="s">
        <v>4</v>
      </c>
      <c r="J3" s="199" t="s">
        <v>5</v>
      </c>
      <c r="K3" s="5" t="s">
        <v>6</v>
      </c>
    </row>
    <row r="4" spans="1:11" s="10" customFormat="1" ht="37.5" customHeight="1">
      <c r="A4" s="198"/>
      <c r="B4" s="196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1"/>
      <c r="J4" s="201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22.5">
      <c r="A6" s="11">
        <v>1</v>
      </c>
      <c r="B6" s="16" t="s">
        <v>174</v>
      </c>
      <c r="C6" s="12">
        <v>0</v>
      </c>
      <c r="D6" s="54">
        <v>2497.3</v>
      </c>
      <c r="E6" s="13">
        <v>45.6</v>
      </c>
      <c r="F6" s="54">
        <v>230.1</v>
      </c>
      <c r="G6" s="13">
        <f>D6-E6-F6</f>
        <v>2221.6000000000004</v>
      </c>
      <c r="H6" s="35">
        <f aca="true" t="shared" si="0" ref="H6:H23">C6/G6*100</f>
        <v>0</v>
      </c>
      <c r="I6" s="1">
        <v>1</v>
      </c>
      <c r="J6" s="14">
        <v>0.75</v>
      </c>
      <c r="K6" s="14">
        <f aca="true" t="shared" si="1" ref="K6:K23">I6*J6</f>
        <v>0.75</v>
      </c>
    </row>
    <row r="7" spans="1:11" ht="22.5">
      <c r="A7" s="11">
        <v>2</v>
      </c>
      <c r="B7" s="16" t="s">
        <v>173</v>
      </c>
      <c r="C7" s="54">
        <v>0</v>
      </c>
      <c r="D7" s="54">
        <v>1480.9</v>
      </c>
      <c r="E7" s="13">
        <v>45.6</v>
      </c>
      <c r="F7" s="54">
        <v>153.4</v>
      </c>
      <c r="G7" s="13">
        <f aca="true" t="shared" si="2" ref="G7:G23">D7-E7-F7</f>
        <v>1281.9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>
        <v>3</v>
      </c>
      <c r="B8" s="16" t="s">
        <v>183</v>
      </c>
      <c r="C8" s="54">
        <v>0</v>
      </c>
      <c r="D8" s="54">
        <v>1747.1</v>
      </c>
      <c r="E8" s="13">
        <v>45.6</v>
      </c>
      <c r="F8" s="54">
        <v>181.8</v>
      </c>
      <c r="G8" s="13">
        <f t="shared" si="2"/>
        <v>1519.7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176</v>
      </c>
      <c r="C9" s="54">
        <v>0</v>
      </c>
      <c r="D9" s="54">
        <v>1963.4</v>
      </c>
      <c r="E9" s="13">
        <v>45.6</v>
      </c>
      <c r="F9" s="54">
        <v>193</v>
      </c>
      <c r="G9" s="13">
        <f t="shared" si="2"/>
        <v>1724.8000000000002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177</v>
      </c>
      <c r="C10" s="54">
        <v>0</v>
      </c>
      <c r="D10" s="54">
        <v>3519.9</v>
      </c>
      <c r="E10" s="13">
        <v>113.8</v>
      </c>
      <c r="F10" s="54">
        <v>443.3</v>
      </c>
      <c r="G10" s="13">
        <f t="shared" si="2"/>
        <v>2962.7999999999997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178</v>
      </c>
      <c r="C11" s="54">
        <v>0</v>
      </c>
      <c r="D11" s="54">
        <v>1648.1</v>
      </c>
      <c r="E11" s="13">
        <v>45.6</v>
      </c>
      <c r="F11" s="54">
        <v>160.2</v>
      </c>
      <c r="G11" s="13">
        <f t="shared" si="2"/>
        <v>1442.3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179</v>
      </c>
      <c r="C12" s="54">
        <v>0</v>
      </c>
      <c r="D12" s="54">
        <v>15885</v>
      </c>
      <c r="E12" s="13">
        <v>969.9</v>
      </c>
      <c r="F12" s="54">
        <v>68.6</v>
      </c>
      <c r="G12" s="13">
        <f t="shared" si="2"/>
        <v>14846.5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180</v>
      </c>
      <c r="C13" s="54">
        <v>0</v>
      </c>
      <c r="D13" s="54">
        <v>2165.8</v>
      </c>
      <c r="E13" s="13">
        <v>45.6</v>
      </c>
      <c r="F13" s="54">
        <v>227</v>
      </c>
      <c r="G13" s="13">
        <f t="shared" si="2"/>
        <v>1893.2000000000003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22.5">
      <c r="A14" s="11">
        <v>9</v>
      </c>
      <c r="B14" s="16" t="s">
        <v>181</v>
      </c>
      <c r="C14" s="54">
        <v>0</v>
      </c>
      <c r="D14" s="54">
        <v>4248.3</v>
      </c>
      <c r="E14" s="13">
        <v>113.8</v>
      </c>
      <c r="F14" s="54">
        <v>598.1</v>
      </c>
      <c r="G14" s="13">
        <f t="shared" si="2"/>
        <v>3536.4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182</v>
      </c>
      <c r="C15" s="54">
        <v>0</v>
      </c>
      <c r="D15" s="54">
        <v>2227.2</v>
      </c>
      <c r="E15" s="13">
        <v>787.9</v>
      </c>
      <c r="F15" s="54">
        <v>142.9</v>
      </c>
      <c r="G15" s="13">
        <f t="shared" si="2"/>
        <v>1296.3999999999996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/>
      <c r="C16" s="54"/>
      <c r="D16" s="54"/>
      <c r="E16" s="13"/>
      <c r="F16" s="54"/>
      <c r="G16" s="13">
        <f t="shared" si="2"/>
        <v>0</v>
      </c>
      <c r="H16" s="35" t="e">
        <f t="shared" si="0"/>
        <v>#DIV/0!</v>
      </c>
      <c r="J16" s="14">
        <v>0.75</v>
      </c>
      <c r="K16" s="14">
        <f t="shared" si="1"/>
        <v>0</v>
      </c>
    </row>
    <row r="17" spans="1:11" ht="11.25">
      <c r="A17" s="11">
        <v>12</v>
      </c>
      <c r="B17" s="16"/>
      <c r="C17" s="54"/>
      <c r="D17" s="54"/>
      <c r="E17" s="13"/>
      <c r="F17" s="54"/>
      <c r="G17" s="13">
        <f t="shared" si="2"/>
        <v>0</v>
      </c>
      <c r="H17" s="35" t="e">
        <f t="shared" si="0"/>
        <v>#DIV/0!</v>
      </c>
      <c r="J17" s="14">
        <v>0.75</v>
      </c>
      <c r="K17" s="14">
        <f t="shared" si="1"/>
        <v>0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96" t="s">
        <v>39</v>
      </c>
      <c r="B24" s="197"/>
      <c r="C24" s="19">
        <f>SUM(C6:C23)</f>
        <v>0</v>
      </c>
      <c r="D24" s="19">
        <f>SUM(D6:D23)</f>
        <v>37383</v>
      </c>
      <c r="E24" s="56">
        <f>SUM(E6:E23)</f>
        <v>2259</v>
      </c>
      <c r="F24" s="19">
        <f>SUM(F6:F23)</f>
        <v>2398.4</v>
      </c>
      <c r="G24" s="52">
        <f>SUM(G6:G23)</f>
        <v>32725.6</v>
      </c>
      <c r="H24" s="58" t="s">
        <v>8</v>
      </c>
      <c r="I24" s="59" t="s">
        <v>8</v>
      </c>
      <c r="J24" s="20">
        <v>0.75</v>
      </c>
      <c r="K24" s="60" t="s">
        <v>8</v>
      </c>
    </row>
    <row r="25" spans="1:9" s="25" customFormat="1" ht="11.25">
      <c r="A25" s="21"/>
      <c r="B25" s="22"/>
      <c r="C25" s="22"/>
      <c r="D25" s="23"/>
      <c r="E25" s="23"/>
      <c r="F25" s="23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5" zoomScaleNormal="75" zoomScaleSheetLayoutView="100" workbookViewId="0" topLeftCell="B1">
      <selection activeCell="F11" sqref="F11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6" t="s">
        <v>147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198" t="s">
        <v>9</v>
      </c>
      <c r="B3" s="196" t="s">
        <v>102</v>
      </c>
      <c r="C3" s="28" t="s">
        <v>124</v>
      </c>
      <c r="D3" s="36" t="s">
        <v>219</v>
      </c>
      <c r="E3" s="36" t="s">
        <v>220</v>
      </c>
      <c r="F3" s="29" t="s">
        <v>125</v>
      </c>
      <c r="G3" s="5" t="s">
        <v>24</v>
      </c>
      <c r="H3" s="199" t="s">
        <v>4</v>
      </c>
      <c r="I3" s="199" t="s">
        <v>5</v>
      </c>
      <c r="J3" s="6" t="s">
        <v>6</v>
      </c>
    </row>
    <row r="4" spans="1:10" s="10" customFormat="1" ht="42.75" customHeight="1">
      <c r="A4" s="198"/>
      <c r="B4" s="196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1"/>
      <c r="I4" s="201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22.5">
      <c r="A6" s="11">
        <v>1</v>
      </c>
      <c r="B6" s="16" t="s">
        <v>174</v>
      </c>
      <c r="C6" s="12">
        <v>0</v>
      </c>
      <c r="D6" s="13">
        <v>650</v>
      </c>
      <c r="E6" s="53">
        <v>3</v>
      </c>
      <c r="F6" s="13">
        <f>D6+E6</f>
        <v>653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22.5">
      <c r="A7" s="11">
        <v>2</v>
      </c>
      <c r="B7" s="16" t="s">
        <v>190</v>
      </c>
      <c r="C7" s="12">
        <v>0</v>
      </c>
      <c r="D7" s="13">
        <v>96</v>
      </c>
      <c r="E7" s="54">
        <v>0</v>
      </c>
      <c r="F7" s="13">
        <f aca="true" t="shared" si="1" ref="F7:F29">D7+E7</f>
        <v>96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191</v>
      </c>
      <c r="C8" s="12">
        <v>0</v>
      </c>
      <c r="D8" s="13">
        <v>145.7</v>
      </c>
      <c r="E8" s="54">
        <v>3</v>
      </c>
      <c r="F8" s="13">
        <f t="shared" si="1"/>
        <v>148.7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176</v>
      </c>
      <c r="C9" s="12">
        <v>0</v>
      </c>
      <c r="D9" s="13">
        <v>255.2</v>
      </c>
      <c r="E9" s="54">
        <v>15</v>
      </c>
      <c r="F9" s="13">
        <f t="shared" si="1"/>
        <v>270.2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22.5">
      <c r="A10" s="11">
        <v>5</v>
      </c>
      <c r="B10" s="16" t="s">
        <v>177</v>
      </c>
      <c r="C10" s="12">
        <v>0</v>
      </c>
      <c r="D10" s="13">
        <v>190.8</v>
      </c>
      <c r="E10" s="54">
        <v>0</v>
      </c>
      <c r="F10" s="13">
        <f t="shared" si="1"/>
        <v>190.8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178</v>
      </c>
      <c r="C11" s="12">
        <v>0</v>
      </c>
      <c r="D11" s="13">
        <v>194.8</v>
      </c>
      <c r="E11" s="54">
        <v>4</v>
      </c>
      <c r="F11" s="13">
        <f t="shared" si="1"/>
        <v>198.8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179</v>
      </c>
      <c r="C12" s="12">
        <v>0</v>
      </c>
      <c r="D12" s="13">
        <v>9512.9</v>
      </c>
      <c r="E12" s="54">
        <v>100</v>
      </c>
      <c r="F12" s="13">
        <f t="shared" si="1"/>
        <v>9612.9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180</v>
      </c>
      <c r="C13" s="12">
        <v>0</v>
      </c>
      <c r="D13" s="13">
        <v>157.7</v>
      </c>
      <c r="E13" s="54">
        <v>0</v>
      </c>
      <c r="F13" s="13">
        <f t="shared" si="1"/>
        <v>157.7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22.5">
      <c r="A14" s="11">
        <v>9</v>
      </c>
      <c r="B14" s="16" t="s">
        <v>181</v>
      </c>
      <c r="C14" s="12">
        <v>0</v>
      </c>
      <c r="D14" s="13">
        <v>2090</v>
      </c>
      <c r="E14" s="54">
        <v>18</v>
      </c>
      <c r="F14" s="13">
        <f t="shared" si="1"/>
        <v>2108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182</v>
      </c>
      <c r="C15" s="12">
        <v>0</v>
      </c>
      <c r="D15" s="13">
        <v>214</v>
      </c>
      <c r="E15" s="54">
        <v>2</v>
      </c>
      <c r="F15" s="13">
        <f t="shared" si="1"/>
        <v>216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/>
      <c r="C16" s="12"/>
      <c r="D16" s="13"/>
      <c r="E16" s="54"/>
      <c r="F16" s="13">
        <f t="shared" si="1"/>
        <v>0</v>
      </c>
      <c r="G16" s="35" t="e">
        <f t="shared" si="2"/>
        <v>#DIV/0!</v>
      </c>
      <c r="I16" s="14">
        <v>0.5</v>
      </c>
      <c r="J16" s="14">
        <f t="shared" si="0"/>
        <v>0</v>
      </c>
    </row>
    <row r="17" spans="1:10" ht="11.25">
      <c r="A17" s="11">
        <v>12</v>
      </c>
      <c r="B17" s="16"/>
      <c r="C17" s="12"/>
      <c r="D17" s="13"/>
      <c r="E17" s="54"/>
      <c r="F17" s="13">
        <f t="shared" si="1"/>
        <v>0</v>
      </c>
      <c r="G17" s="35" t="e">
        <f t="shared" si="2"/>
        <v>#DIV/0!</v>
      </c>
      <c r="I17" s="14">
        <v>0.5</v>
      </c>
      <c r="J17" s="14">
        <f t="shared" si="0"/>
        <v>0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196" t="s">
        <v>39</v>
      </c>
      <c r="B30" s="197"/>
      <c r="C30" s="19">
        <f>SUM(C6:C29)</f>
        <v>0</v>
      </c>
      <c r="D30" s="19">
        <f>SUM(D6:D29)</f>
        <v>13507.1</v>
      </c>
      <c r="E30" s="19">
        <f>SUM(E6:E29)</f>
        <v>145</v>
      </c>
      <c r="F30" s="19">
        <f>SUM(F6:F29)</f>
        <v>13652.1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="75" zoomScaleNormal="75" zoomScaleSheetLayoutView="100" workbookViewId="0" topLeftCell="J3">
      <selection activeCell="M7" sqref="M7:O1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7" t="s">
        <v>148</v>
      </c>
      <c r="D2" s="207"/>
      <c r="E2" s="207"/>
      <c r="F2" s="207"/>
      <c r="G2" s="207"/>
      <c r="H2" s="207"/>
      <c r="I2" s="207"/>
      <c r="J2" s="207"/>
      <c r="K2" s="207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99.75" customHeight="1">
      <c r="A4" s="198" t="s">
        <v>9</v>
      </c>
      <c r="B4" s="196" t="s">
        <v>102</v>
      </c>
      <c r="C4" s="5" t="s">
        <v>209</v>
      </c>
      <c r="D4" s="5" t="s">
        <v>210</v>
      </c>
      <c r="E4" s="36" t="s">
        <v>31</v>
      </c>
      <c r="F4" s="36" t="s">
        <v>211</v>
      </c>
      <c r="G4" s="36" t="s">
        <v>212</v>
      </c>
      <c r="H4" s="83" t="s">
        <v>135</v>
      </c>
      <c r="I4" s="36" t="s">
        <v>213</v>
      </c>
      <c r="J4" s="36" t="s">
        <v>214</v>
      </c>
      <c r="K4" s="5" t="s">
        <v>215</v>
      </c>
      <c r="L4" s="6" t="s">
        <v>136</v>
      </c>
      <c r="M4" s="36" t="s">
        <v>216</v>
      </c>
      <c r="N4" s="36" t="s">
        <v>217</v>
      </c>
      <c r="O4" s="36" t="s">
        <v>218</v>
      </c>
      <c r="P4" s="29" t="s">
        <v>149</v>
      </c>
      <c r="Q4" s="5" t="s">
        <v>60</v>
      </c>
      <c r="R4" s="199" t="s">
        <v>4</v>
      </c>
      <c r="S4" s="199" t="s">
        <v>10</v>
      </c>
      <c r="T4" s="6" t="s">
        <v>6</v>
      </c>
    </row>
    <row r="5" spans="1:20" s="10" customFormat="1" ht="45.75" customHeight="1">
      <c r="A5" s="198"/>
      <c r="B5" s="196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1"/>
      <c r="S5" s="201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48" t="s">
        <v>174</v>
      </c>
      <c r="C7" s="61">
        <v>0</v>
      </c>
      <c r="D7" s="61">
        <v>0</v>
      </c>
      <c r="E7" s="33">
        <f>D7-C7</f>
        <v>0</v>
      </c>
      <c r="F7" s="33">
        <v>2497.3</v>
      </c>
      <c r="G7" s="33">
        <v>275.7</v>
      </c>
      <c r="H7" s="85">
        <f>F7-G7</f>
        <v>2221.6000000000004</v>
      </c>
      <c r="I7" s="48">
        <v>34.1</v>
      </c>
      <c r="J7" s="48">
        <v>2.2</v>
      </c>
      <c r="K7" s="33">
        <f>I7-J7</f>
        <v>31.900000000000002</v>
      </c>
      <c r="L7" s="12">
        <f aca="true" t="shared" si="0" ref="L7:L16">F7-G7-K7</f>
        <v>2189.7000000000003</v>
      </c>
      <c r="M7" s="54">
        <v>2497.3</v>
      </c>
      <c r="N7" s="13">
        <v>45.6</v>
      </c>
      <c r="O7" s="54">
        <v>230.1</v>
      </c>
      <c r="P7" s="13">
        <f>M7-N7-O7</f>
        <v>2221.6000000000004</v>
      </c>
      <c r="Q7" s="17">
        <f>L7/P7*100</f>
        <v>98.56409794742528</v>
      </c>
      <c r="R7" s="1">
        <v>0</v>
      </c>
      <c r="S7" s="14">
        <v>0.75</v>
      </c>
      <c r="T7" s="14">
        <f aca="true" t="shared" si="1" ref="T7:T30">R7*S7</f>
        <v>0</v>
      </c>
    </row>
    <row r="8" spans="1:20" ht="22.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2" ref="E8:E30">D8-C8</f>
        <v>0</v>
      </c>
      <c r="F8" s="33">
        <v>1480.9</v>
      </c>
      <c r="G8" s="33">
        <v>199</v>
      </c>
      <c r="H8" s="85">
        <f aca="true" t="shared" si="3" ref="H8:H30">F8-G8</f>
        <v>1281.9</v>
      </c>
      <c r="I8" s="48">
        <v>75.1</v>
      </c>
      <c r="J8" s="48">
        <v>4.3</v>
      </c>
      <c r="K8" s="33">
        <f aca="true" t="shared" si="4" ref="K8:K30">I8-J8</f>
        <v>70.8</v>
      </c>
      <c r="L8" s="12">
        <f t="shared" si="0"/>
        <v>1211.1000000000001</v>
      </c>
      <c r="M8" s="54">
        <v>1480.9</v>
      </c>
      <c r="N8" s="13">
        <v>45.6</v>
      </c>
      <c r="O8" s="54">
        <v>153.4</v>
      </c>
      <c r="P8" s="13">
        <f aca="true" t="shared" si="5" ref="P8:P30">M8-N8-O8</f>
        <v>1281.9</v>
      </c>
      <c r="Q8" s="17">
        <f aca="true" t="shared" si="6" ref="Q8:Q30">L8/P8*100</f>
        <v>94.47694827989703</v>
      </c>
      <c r="R8" s="1">
        <v>0</v>
      </c>
      <c r="S8" s="14">
        <v>0.75</v>
      </c>
      <c r="T8" s="14">
        <f t="shared" si="1"/>
        <v>0</v>
      </c>
    </row>
    <row r="9" spans="1:20" ht="22.5">
      <c r="A9" s="11">
        <v>3</v>
      </c>
      <c r="B9" s="48" t="s">
        <v>183</v>
      </c>
      <c r="C9" s="61">
        <v>0</v>
      </c>
      <c r="D9" s="61">
        <v>0</v>
      </c>
      <c r="E9" s="33">
        <f t="shared" si="2"/>
        <v>0</v>
      </c>
      <c r="F9" s="33">
        <v>1747.1</v>
      </c>
      <c r="G9" s="33">
        <v>227.4</v>
      </c>
      <c r="H9" s="85">
        <f t="shared" si="3"/>
        <v>1519.6999999999998</v>
      </c>
      <c r="I9" s="48">
        <v>2.2</v>
      </c>
      <c r="J9" s="48">
        <v>2.2</v>
      </c>
      <c r="K9" s="33">
        <f t="shared" si="4"/>
        <v>0</v>
      </c>
      <c r="L9" s="12">
        <f t="shared" si="0"/>
        <v>1519.6999999999998</v>
      </c>
      <c r="M9" s="54">
        <v>1747.1</v>
      </c>
      <c r="N9" s="13">
        <v>45.6</v>
      </c>
      <c r="O9" s="54">
        <v>181.8</v>
      </c>
      <c r="P9" s="13">
        <f t="shared" si="5"/>
        <v>1519.7</v>
      </c>
      <c r="Q9" s="17">
        <f t="shared" si="6"/>
        <v>99.99999999999999</v>
      </c>
      <c r="R9" s="1">
        <v>1</v>
      </c>
      <c r="S9" s="14">
        <v>0.75</v>
      </c>
      <c r="T9" s="14">
        <f t="shared" si="1"/>
        <v>0.75</v>
      </c>
    </row>
    <row r="10" spans="1:20" ht="22.5">
      <c r="A10" s="11">
        <v>4</v>
      </c>
      <c r="B10" s="48" t="s">
        <v>176</v>
      </c>
      <c r="C10" s="61">
        <v>0</v>
      </c>
      <c r="D10" s="61">
        <v>0</v>
      </c>
      <c r="E10" s="33">
        <f t="shared" si="2"/>
        <v>0</v>
      </c>
      <c r="F10" s="33">
        <v>1963.4</v>
      </c>
      <c r="G10" s="33">
        <v>238.6</v>
      </c>
      <c r="H10" s="85">
        <f t="shared" si="3"/>
        <v>1724.8000000000002</v>
      </c>
      <c r="I10" s="48">
        <v>2.2</v>
      </c>
      <c r="J10" s="48">
        <v>2.2</v>
      </c>
      <c r="K10" s="33">
        <f t="shared" si="4"/>
        <v>0</v>
      </c>
      <c r="L10" s="12">
        <f t="shared" si="0"/>
        <v>1724.8000000000002</v>
      </c>
      <c r="M10" s="54">
        <v>1963.4</v>
      </c>
      <c r="N10" s="13">
        <v>45.6</v>
      </c>
      <c r="O10" s="54">
        <v>193</v>
      </c>
      <c r="P10" s="13">
        <f t="shared" si="5"/>
        <v>1724.8000000000002</v>
      </c>
      <c r="Q10" s="17">
        <f t="shared" si="6"/>
        <v>100</v>
      </c>
      <c r="R10" s="1">
        <v>1</v>
      </c>
      <c r="S10" s="14">
        <v>0.75</v>
      </c>
      <c r="T10" s="14">
        <f t="shared" si="1"/>
        <v>0.75</v>
      </c>
    </row>
    <row r="11" spans="1:20" ht="22.5">
      <c r="A11" s="11">
        <v>5</v>
      </c>
      <c r="B11" s="48" t="s">
        <v>177</v>
      </c>
      <c r="C11" s="61">
        <v>0</v>
      </c>
      <c r="D11" s="61">
        <v>0</v>
      </c>
      <c r="E11" s="33">
        <f t="shared" si="2"/>
        <v>0</v>
      </c>
      <c r="F11" s="33">
        <v>3519.9</v>
      </c>
      <c r="G11" s="33">
        <v>557.1</v>
      </c>
      <c r="H11" s="85">
        <f t="shared" si="3"/>
        <v>2962.8</v>
      </c>
      <c r="I11" s="48">
        <v>4.3</v>
      </c>
      <c r="J11" s="48">
        <v>4.3</v>
      </c>
      <c r="K11" s="33">
        <f t="shared" si="4"/>
        <v>0</v>
      </c>
      <c r="L11" s="12">
        <f t="shared" si="0"/>
        <v>2962.8</v>
      </c>
      <c r="M11" s="54">
        <v>3519.9</v>
      </c>
      <c r="N11" s="13">
        <v>113.8</v>
      </c>
      <c r="O11" s="54">
        <v>443.3</v>
      </c>
      <c r="P11" s="13">
        <f t="shared" si="5"/>
        <v>2962.7999999999997</v>
      </c>
      <c r="Q11" s="17">
        <f t="shared" si="6"/>
        <v>100.00000000000003</v>
      </c>
      <c r="R11" s="1">
        <v>1</v>
      </c>
      <c r="S11" s="14">
        <v>0.75</v>
      </c>
      <c r="T11" s="14">
        <f t="shared" si="1"/>
        <v>0.75</v>
      </c>
    </row>
    <row r="12" spans="1:20" ht="22.5">
      <c r="A12" s="11">
        <v>6</v>
      </c>
      <c r="B12" s="48" t="s">
        <v>178</v>
      </c>
      <c r="C12" s="61">
        <v>0</v>
      </c>
      <c r="D12" s="61">
        <v>0</v>
      </c>
      <c r="E12" s="33">
        <f t="shared" si="2"/>
        <v>0</v>
      </c>
      <c r="F12" s="33">
        <v>1648.1</v>
      </c>
      <c r="G12" s="33">
        <v>205.8</v>
      </c>
      <c r="H12" s="85">
        <f t="shared" si="3"/>
        <v>1442.3</v>
      </c>
      <c r="I12" s="48">
        <v>4.3</v>
      </c>
      <c r="J12" s="48">
        <v>4.3</v>
      </c>
      <c r="K12" s="33">
        <f t="shared" si="4"/>
        <v>0</v>
      </c>
      <c r="L12" s="12">
        <f t="shared" si="0"/>
        <v>1442.3</v>
      </c>
      <c r="M12" s="54">
        <v>1648.1</v>
      </c>
      <c r="N12" s="13">
        <v>45.6</v>
      </c>
      <c r="O12" s="54">
        <v>160.2</v>
      </c>
      <c r="P12" s="13">
        <f t="shared" si="5"/>
        <v>1442.3</v>
      </c>
      <c r="Q12" s="17">
        <f t="shared" si="6"/>
        <v>100</v>
      </c>
      <c r="R12" s="1">
        <v>1</v>
      </c>
      <c r="S12" s="14">
        <v>0.75</v>
      </c>
      <c r="T12" s="14">
        <f t="shared" si="1"/>
        <v>0.75</v>
      </c>
    </row>
    <row r="13" spans="1:20" ht="22.5">
      <c r="A13" s="11">
        <v>7</v>
      </c>
      <c r="B13" s="48" t="s">
        <v>179</v>
      </c>
      <c r="C13" s="61">
        <v>0</v>
      </c>
      <c r="D13" s="61">
        <v>0</v>
      </c>
      <c r="E13" s="33">
        <f t="shared" si="2"/>
        <v>0</v>
      </c>
      <c r="F13" s="33">
        <v>15985</v>
      </c>
      <c r="G13" s="33">
        <v>1038.5</v>
      </c>
      <c r="H13" s="85">
        <f t="shared" si="3"/>
        <v>14946.5</v>
      </c>
      <c r="I13" s="48">
        <v>1626.7</v>
      </c>
      <c r="J13" s="48">
        <v>746.7</v>
      </c>
      <c r="K13" s="33">
        <f t="shared" si="4"/>
        <v>880</v>
      </c>
      <c r="L13" s="12">
        <f t="shared" si="0"/>
        <v>14066.5</v>
      </c>
      <c r="M13" s="54">
        <v>15885</v>
      </c>
      <c r="N13" s="13">
        <v>969.9</v>
      </c>
      <c r="O13" s="54">
        <v>68.6</v>
      </c>
      <c r="P13" s="13">
        <f t="shared" si="5"/>
        <v>14846.5</v>
      </c>
      <c r="Q13" s="17">
        <f t="shared" si="6"/>
        <v>94.74623648671404</v>
      </c>
      <c r="R13" s="1">
        <v>0</v>
      </c>
      <c r="S13" s="14">
        <v>0.75</v>
      </c>
      <c r="T13" s="14">
        <f t="shared" si="1"/>
        <v>0</v>
      </c>
    </row>
    <row r="14" spans="1:20" ht="22.5">
      <c r="A14" s="11">
        <v>8</v>
      </c>
      <c r="B14" s="48" t="s">
        <v>180</v>
      </c>
      <c r="C14" s="61">
        <v>0</v>
      </c>
      <c r="D14" s="61">
        <v>0</v>
      </c>
      <c r="E14" s="33">
        <f t="shared" si="2"/>
        <v>0</v>
      </c>
      <c r="F14" s="33">
        <v>2165.8</v>
      </c>
      <c r="G14" s="33">
        <v>272.6</v>
      </c>
      <c r="H14" s="85">
        <f t="shared" si="3"/>
        <v>1893.2000000000003</v>
      </c>
      <c r="I14" s="48">
        <v>2.2</v>
      </c>
      <c r="J14" s="48">
        <v>2.2</v>
      </c>
      <c r="K14" s="33">
        <f t="shared" si="4"/>
        <v>0</v>
      </c>
      <c r="L14" s="12">
        <f t="shared" si="0"/>
        <v>1893.2000000000003</v>
      </c>
      <c r="M14" s="54">
        <v>2165.8</v>
      </c>
      <c r="N14" s="13">
        <v>45.6</v>
      </c>
      <c r="O14" s="54">
        <v>227</v>
      </c>
      <c r="P14" s="13">
        <f t="shared" si="5"/>
        <v>1893.2000000000003</v>
      </c>
      <c r="Q14" s="17">
        <f t="shared" si="6"/>
        <v>100</v>
      </c>
      <c r="R14" s="1">
        <v>1</v>
      </c>
      <c r="S14" s="14">
        <v>0.75</v>
      </c>
      <c r="T14" s="14">
        <f t="shared" si="1"/>
        <v>0.75</v>
      </c>
    </row>
    <row r="15" spans="1:20" ht="22.5">
      <c r="A15" s="11">
        <v>9</v>
      </c>
      <c r="B15" s="48" t="s">
        <v>181</v>
      </c>
      <c r="C15" s="61">
        <v>0</v>
      </c>
      <c r="D15" s="61">
        <v>0</v>
      </c>
      <c r="E15" s="33">
        <f t="shared" si="2"/>
        <v>0</v>
      </c>
      <c r="F15" s="33">
        <v>4248.3</v>
      </c>
      <c r="G15" s="33">
        <v>711.9</v>
      </c>
      <c r="H15" s="85">
        <f t="shared" si="3"/>
        <v>3536.4</v>
      </c>
      <c r="I15" s="48">
        <v>36.3</v>
      </c>
      <c r="J15" s="48">
        <v>4.3</v>
      </c>
      <c r="K15" s="33">
        <f t="shared" si="4"/>
        <v>31.999999999999996</v>
      </c>
      <c r="L15" s="12">
        <f t="shared" si="0"/>
        <v>3504.4</v>
      </c>
      <c r="M15" s="54">
        <v>4248.3</v>
      </c>
      <c r="N15" s="13">
        <v>113.8</v>
      </c>
      <c r="O15" s="54">
        <v>598.1</v>
      </c>
      <c r="P15" s="13">
        <f t="shared" si="5"/>
        <v>3536.4</v>
      </c>
      <c r="Q15" s="17">
        <f t="shared" si="6"/>
        <v>99.09512498586133</v>
      </c>
      <c r="R15" s="1">
        <v>0</v>
      </c>
      <c r="S15" s="14">
        <v>0.75</v>
      </c>
      <c r="T15" s="14">
        <f t="shared" si="1"/>
        <v>0</v>
      </c>
    </row>
    <row r="16" spans="1:20" ht="22.5">
      <c r="A16" s="11">
        <v>10</v>
      </c>
      <c r="B16" s="48" t="s">
        <v>182</v>
      </c>
      <c r="C16" s="61">
        <v>0</v>
      </c>
      <c r="D16" s="61">
        <v>0</v>
      </c>
      <c r="E16" s="33">
        <f t="shared" si="2"/>
        <v>0</v>
      </c>
      <c r="F16" s="33">
        <v>2227.2</v>
      </c>
      <c r="G16" s="33">
        <v>930.8</v>
      </c>
      <c r="H16" s="85">
        <f t="shared" si="3"/>
        <v>1296.3999999999999</v>
      </c>
      <c r="I16" s="48">
        <v>771.6</v>
      </c>
      <c r="J16" s="48">
        <v>746.6</v>
      </c>
      <c r="K16" s="33">
        <f t="shared" si="4"/>
        <v>25</v>
      </c>
      <c r="L16" s="12">
        <f t="shared" si="0"/>
        <v>1271.3999999999999</v>
      </c>
      <c r="M16" s="54">
        <v>2227.2</v>
      </c>
      <c r="N16" s="13">
        <v>787.9</v>
      </c>
      <c r="O16" s="54">
        <v>142.9</v>
      </c>
      <c r="P16" s="13">
        <f t="shared" si="5"/>
        <v>1296.3999999999996</v>
      </c>
      <c r="Q16" s="17">
        <f t="shared" si="6"/>
        <v>98.07158284480101</v>
      </c>
      <c r="R16" s="1">
        <v>0</v>
      </c>
      <c r="S16" s="14">
        <v>0.75</v>
      </c>
      <c r="T16" s="14">
        <f t="shared" si="1"/>
        <v>0</v>
      </c>
    </row>
    <row r="17" spans="1:20" ht="11.25">
      <c r="A17" s="11">
        <v>11</v>
      </c>
      <c r="B17" s="48"/>
      <c r="C17" s="61"/>
      <c r="D17" s="61"/>
      <c r="E17" s="33">
        <f t="shared" si="2"/>
        <v>0</v>
      </c>
      <c r="F17" s="33"/>
      <c r="G17" s="33"/>
      <c r="H17" s="85">
        <f t="shared" si="3"/>
        <v>0</v>
      </c>
      <c r="I17" s="33"/>
      <c r="J17" s="33"/>
      <c r="K17" s="33">
        <f t="shared" si="4"/>
        <v>0</v>
      </c>
      <c r="L17" s="12">
        <f aca="true" t="shared" si="7" ref="L17:L30">F17-G17-J17</f>
        <v>0</v>
      </c>
      <c r="M17" s="54"/>
      <c r="N17" s="13"/>
      <c r="O17" s="54"/>
      <c r="P17" s="13">
        <f t="shared" si="5"/>
        <v>0</v>
      </c>
      <c r="Q17" s="17" t="e">
        <f t="shared" si="6"/>
        <v>#DIV/0!</v>
      </c>
      <c r="S17" s="14">
        <v>0.75</v>
      </c>
      <c r="T17" s="14">
        <f t="shared" si="1"/>
        <v>0</v>
      </c>
    </row>
    <row r="18" spans="1:20" ht="11.25">
      <c r="A18" s="11">
        <v>12</v>
      </c>
      <c r="B18" s="48"/>
      <c r="C18" s="61"/>
      <c r="D18" s="61"/>
      <c r="E18" s="33">
        <f t="shared" si="2"/>
        <v>0</v>
      </c>
      <c r="F18" s="33"/>
      <c r="G18" s="33"/>
      <c r="H18" s="85">
        <f t="shared" si="3"/>
        <v>0</v>
      </c>
      <c r="I18" s="33"/>
      <c r="J18" s="33"/>
      <c r="K18" s="33">
        <f t="shared" si="4"/>
        <v>0</v>
      </c>
      <c r="L18" s="12">
        <f t="shared" si="7"/>
        <v>0</v>
      </c>
      <c r="M18" s="54"/>
      <c r="N18" s="13"/>
      <c r="O18" s="54"/>
      <c r="P18" s="13">
        <f t="shared" si="5"/>
        <v>0</v>
      </c>
      <c r="Q18" s="17" t="e">
        <f t="shared" si="6"/>
        <v>#DIV/0!</v>
      </c>
      <c r="S18" s="14">
        <v>0.75</v>
      </c>
      <c r="T18" s="14">
        <f t="shared" si="1"/>
        <v>0</v>
      </c>
    </row>
    <row r="19" spans="1:20" ht="11.25">
      <c r="A19" s="11">
        <v>13</v>
      </c>
      <c r="B19" s="48"/>
      <c r="C19" s="61"/>
      <c r="D19" s="61"/>
      <c r="E19" s="33">
        <f t="shared" si="2"/>
        <v>0</v>
      </c>
      <c r="F19" s="33"/>
      <c r="G19" s="33"/>
      <c r="H19" s="85">
        <f t="shared" si="3"/>
        <v>0</v>
      </c>
      <c r="I19" s="33"/>
      <c r="J19" s="33"/>
      <c r="K19" s="33">
        <f t="shared" si="4"/>
        <v>0</v>
      </c>
      <c r="L19" s="12">
        <f t="shared" si="7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1"/>
      <c r="D20" s="61"/>
      <c r="E20" s="33">
        <f t="shared" si="2"/>
        <v>0</v>
      </c>
      <c r="F20" s="33"/>
      <c r="G20" s="33"/>
      <c r="H20" s="85">
        <f t="shared" si="3"/>
        <v>0</v>
      </c>
      <c r="I20" s="33"/>
      <c r="J20" s="33"/>
      <c r="K20" s="33">
        <f t="shared" si="4"/>
        <v>0</v>
      </c>
      <c r="L20" s="12">
        <f t="shared" si="7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1"/>
      <c r="D21" s="61"/>
      <c r="E21" s="33">
        <f t="shared" si="2"/>
        <v>0</v>
      </c>
      <c r="F21" s="33"/>
      <c r="G21" s="33"/>
      <c r="H21" s="85">
        <f t="shared" si="3"/>
        <v>0</v>
      </c>
      <c r="I21" s="33"/>
      <c r="J21" s="33"/>
      <c r="K21" s="33">
        <f t="shared" si="4"/>
        <v>0</v>
      </c>
      <c r="L21" s="12">
        <f t="shared" si="7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1"/>
      <c r="D22" s="61"/>
      <c r="E22" s="33">
        <f t="shared" si="2"/>
        <v>0</v>
      </c>
      <c r="F22" s="33"/>
      <c r="G22" s="33"/>
      <c r="H22" s="85">
        <f t="shared" si="3"/>
        <v>0</v>
      </c>
      <c r="I22" s="33"/>
      <c r="J22" s="33"/>
      <c r="K22" s="33">
        <f t="shared" si="4"/>
        <v>0</v>
      </c>
      <c r="L22" s="12">
        <f t="shared" si="7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1"/>
      <c r="D23" s="61"/>
      <c r="E23" s="33">
        <f t="shared" si="2"/>
        <v>0</v>
      </c>
      <c r="F23" s="33"/>
      <c r="G23" s="33"/>
      <c r="H23" s="85">
        <f t="shared" si="3"/>
        <v>0</v>
      </c>
      <c r="I23" s="33"/>
      <c r="J23" s="33"/>
      <c r="K23" s="33">
        <f t="shared" si="4"/>
        <v>0</v>
      </c>
      <c r="L23" s="12">
        <f t="shared" si="7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1"/>
      <c r="D24" s="61"/>
      <c r="E24" s="33">
        <f t="shared" si="2"/>
        <v>0</v>
      </c>
      <c r="F24" s="33"/>
      <c r="G24" s="33"/>
      <c r="H24" s="85">
        <f t="shared" si="3"/>
        <v>0</v>
      </c>
      <c r="I24" s="33"/>
      <c r="J24" s="33"/>
      <c r="K24" s="33">
        <f t="shared" si="4"/>
        <v>0</v>
      </c>
      <c r="L24" s="12">
        <f t="shared" si="7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1"/>
      <c r="D25" s="61"/>
      <c r="E25" s="33">
        <f t="shared" si="2"/>
        <v>0</v>
      </c>
      <c r="F25" s="33"/>
      <c r="G25" s="33"/>
      <c r="H25" s="85">
        <f t="shared" si="3"/>
        <v>0</v>
      </c>
      <c r="I25" s="33"/>
      <c r="J25" s="33"/>
      <c r="K25" s="33">
        <f t="shared" si="4"/>
        <v>0</v>
      </c>
      <c r="L25" s="12">
        <f t="shared" si="7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1"/>
      <c r="D26" s="61"/>
      <c r="E26" s="33">
        <f t="shared" si="2"/>
        <v>0</v>
      </c>
      <c r="F26" s="33"/>
      <c r="G26" s="33"/>
      <c r="H26" s="85">
        <f t="shared" si="3"/>
        <v>0</v>
      </c>
      <c r="I26" s="33"/>
      <c r="J26" s="33"/>
      <c r="K26" s="33">
        <f t="shared" si="4"/>
        <v>0</v>
      </c>
      <c r="L26" s="12">
        <f t="shared" si="7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1"/>
      <c r="D27" s="61"/>
      <c r="E27" s="33">
        <f t="shared" si="2"/>
        <v>0</v>
      </c>
      <c r="F27" s="33"/>
      <c r="G27" s="33"/>
      <c r="H27" s="85">
        <f t="shared" si="3"/>
        <v>0</v>
      </c>
      <c r="I27" s="33"/>
      <c r="J27" s="33"/>
      <c r="K27" s="33">
        <f t="shared" si="4"/>
        <v>0</v>
      </c>
      <c r="L27" s="12">
        <f t="shared" si="7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1"/>
      <c r="D28" s="61"/>
      <c r="E28" s="33">
        <f t="shared" si="2"/>
        <v>0</v>
      </c>
      <c r="F28" s="33"/>
      <c r="G28" s="33"/>
      <c r="H28" s="85">
        <f t="shared" si="3"/>
        <v>0</v>
      </c>
      <c r="I28" s="33"/>
      <c r="J28" s="33"/>
      <c r="K28" s="33">
        <f t="shared" si="4"/>
        <v>0</v>
      </c>
      <c r="L28" s="12">
        <f t="shared" si="7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1"/>
      <c r="D29" s="61"/>
      <c r="E29" s="33">
        <f t="shared" si="2"/>
        <v>0</v>
      </c>
      <c r="F29" s="33"/>
      <c r="G29" s="33"/>
      <c r="H29" s="85">
        <f t="shared" si="3"/>
        <v>0</v>
      </c>
      <c r="I29" s="33"/>
      <c r="J29" s="33"/>
      <c r="K29" s="33">
        <f t="shared" si="4"/>
        <v>0</v>
      </c>
      <c r="L29" s="12">
        <f t="shared" si="7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1"/>
      <c r="D30" s="61"/>
      <c r="E30" s="33">
        <f t="shared" si="2"/>
        <v>0</v>
      </c>
      <c r="F30" s="33"/>
      <c r="G30" s="33"/>
      <c r="H30" s="85">
        <f t="shared" si="3"/>
        <v>0</v>
      </c>
      <c r="I30" s="33"/>
      <c r="J30" s="33"/>
      <c r="K30" s="33">
        <f t="shared" si="4"/>
        <v>0</v>
      </c>
      <c r="L30" s="12">
        <f t="shared" si="7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196" t="s">
        <v>39</v>
      </c>
      <c r="B31" s="197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37483</v>
      </c>
      <c r="G31" s="30">
        <f t="shared" si="8"/>
        <v>4657.400000000001</v>
      </c>
      <c r="H31" s="86">
        <f t="shared" si="8"/>
        <v>32825.6</v>
      </c>
      <c r="I31" s="30">
        <f t="shared" si="8"/>
        <v>2559</v>
      </c>
      <c r="J31" s="30">
        <f t="shared" si="8"/>
        <v>1519.3000000000002</v>
      </c>
      <c r="K31" s="30">
        <f t="shared" si="8"/>
        <v>1039.7</v>
      </c>
      <c r="L31" s="19">
        <f t="shared" si="8"/>
        <v>31785.900000000005</v>
      </c>
      <c r="M31" s="19">
        <f t="shared" si="8"/>
        <v>37383</v>
      </c>
      <c r="N31" s="56">
        <f t="shared" si="8"/>
        <v>2259</v>
      </c>
      <c r="O31" s="19">
        <f t="shared" si="8"/>
        <v>2398.4</v>
      </c>
      <c r="P31" s="52">
        <f t="shared" si="8"/>
        <v>32725.6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C2">
      <selection activeCell="H19" sqref="H19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6" t="s">
        <v>137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78" customHeight="1">
      <c r="A3" s="198" t="s">
        <v>13</v>
      </c>
      <c r="B3" s="196" t="s">
        <v>102</v>
      </c>
      <c r="C3" s="28" t="s">
        <v>138</v>
      </c>
      <c r="D3" s="27"/>
      <c r="E3" s="27"/>
      <c r="F3" s="36" t="s">
        <v>222</v>
      </c>
      <c r="G3" s="36" t="s">
        <v>223</v>
      </c>
      <c r="H3" s="29" t="s">
        <v>150</v>
      </c>
      <c r="I3" s="5" t="s">
        <v>24</v>
      </c>
      <c r="J3" s="199" t="s">
        <v>11</v>
      </c>
      <c r="K3" s="199" t="s">
        <v>12</v>
      </c>
      <c r="L3" s="6" t="s">
        <v>6</v>
      </c>
    </row>
    <row r="4" spans="1:12" s="10" customFormat="1" ht="42.75" customHeight="1">
      <c r="A4" s="198"/>
      <c r="B4" s="196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1"/>
      <c r="K4" s="201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13">
        <v>650</v>
      </c>
      <c r="G6" s="53">
        <v>3</v>
      </c>
      <c r="H6" s="13">
        <f>F6+G6</f>
        <v>653</v>
      </c>
      <c r="I6" s="63">
        <f>C6/H6*100</f>
        <v>0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13">
        <v>96</v>
      </c>
      <c r="G7" s="54">
        <v>0</v>
      </c>
      <c r="H7" s="13">
        <f aca="true" t="shared" si="1" ref="H7:H29">F7+G7</f>
        <v>96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13">
        <v>145.7</v>
      </c>
      <c r="G8" s="54">
        <v>3</v>
      </c>
      <c r="H8" s="13">
        <f t="shared" si="1"/>
        <v>148.7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13">
        <v>255.2</v>
      </c>
      <c r="G9" s="54">
        <v>15</v>
      </c>
      <c r="H9" s="13">
        <f t="shared" si="1"/>
        <v>270.2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13">
        <v>190.8</v>
      </c>
      <c r="G10" s="54">
        <v>0</v>
      </c>
      <c r="H10" s="13">
        <f t="shared" si="1"/>
        <v>190.8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13">
        <v>194.8</v>
      </c>
      <c r="G11" s="54">
        <v>4</v>
      </c>
      <c r="H11" s="13">
        <f t="shared" si="1"/>
        <v>198.8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-100</v>
      </c>
      <c r="D12" s="13"/>
      <c r="E12" s="13"/>
      <c r="F12" s="13">
        <v>9512.9</v>
      </c>
      <c r="G12" s="54">
        <v>100</v>
      </c>
      <c r="H12" s="13">
        <f t="shared" si="1"/>
        <v>9612.9</v>
      </c>
      <c r="I12" s="17">
        <f t="shared" si="2"/>
        <v>-1.0402688054593308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13">
        <v>157.7</v>
      </c>
      <c r="G13" s="54">
        <v>0</v>
      </c>
      <c r="H13" s="13">
        <f t="shared" si="1"/>
        <v>157.7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13">
        <v>2090</v>
      </c>
      <c r="G14" s="54">
        <v>18</v>
      </c>
      <c r="H14" s="13">
        <f t="shared" si="1"/>
        <v>2108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54">
        <v>0</v>
      </c>
      <c r="D15" s="13"/>
      <c r="E15" s="13"/>
      <c r="F15" s="13">
        <v>214</v>
      </c>
      <c r="G15" s="54">
        <v>2</v>
      </c>
      <c r="H15" s="13">
        <f t="shared" si="1"/>
        <v>216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13"/>
      <c r="G16" s="54"/>
      <c r="H16" s="13">
        <f t="shared" si="1"/>
        <v>0</v>
      </c>
      <c r="I16" s="17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13"/>
      <c r="G17" s="54"/>
      <c r="H17" s="13">
        <f t="shared" si="1"/>
        <v>0</v>
      </c>
      <c r="I17" s="17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6" t="s">
        <v>39</v>
      </c>
      <c r="B30" s="197"/>
      <c r="C30" s="19">
        <f aca="true" t="shared" si="3" ref="C30:H30">SUM(C6:C29)</f>
        <v>-100</v>
      </c>
      <c r="D30" s="19">
        <f t="shared" si="3"/>
        <v>0</v>
      </c>
      <c r="E30" s="19">
        <f t="shared" si="3"/>
        <v>0</v>
      </c>
      <c r="F30" s="32">
        <f t="shared" si="3"/>
        <v>13507.1</v>
      </c>
      <c r="G30" s="19">
        <f t="shared" si="3"/>
        <v>145</v>
      </c>
      <c r="H30" s="52">
        <f t="shared" si="3"/>
        <v>13652.1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" sqref="G8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0" t="s">
        <v>151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94.5" customHeight="1">
      <c r="A3" s="213" t="s">
        <v>14</v>
      </c>
      <c r="B3" s="196" t="s">
        <v>102</v>
      </c>
      <c r="C3" s="68" t="s">
        <v>36</v>
      </c>
      <c r="D3" s="69"/>
      <c r="E3" s="69"/>
      <c r="F3" s="57" t="s">
        <v>219</v>
      </c>
      <c r="G3" s="57" t="s">
        <v>223</v>
      </c>
      <c r="H3" s="70" t="s">
        <v>139</v>
      </c>
      <c r="I3" s="57" t="s">
        <v>24</v>
      </c>
      <c r="J3" s="208" t="s">
        <v>11</v>
      </c>
      <c r="K3" s="208" t="s">
        <v>5</v>
      </c>
      <c r="L3" s="71" t="s">
        <v>6</v>
      </c>
    </row>
    <row r="4" spans="1:12" ht="42.75" customHeight="1">
      <c r="A4" s="213"/>
      <c r="B4" s="196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09"/>
      <c r="K4" s="209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90">
        <v>1</v>
      </c>
      <c r="B6" s="73" t="s">
        <v>174</v>
      </c>
      <c r="C6" s="12">
        <v>0</v>
      </c>
      <c r="D6" s="13"/>
      <c r="E6" s="13"/>
      <c r="F6" s="13">
        <v>650</v>
      </c>
      <c r="G6" s="53">
        <v>3</v>
      </c>
      <c r="H6" s="186">
        <f>F6+G6</f>
        <v>653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22.5">
      <c r="A7" s="90">
        <v>2</v>
      </c>
      <c r="B7" s="73" t="s">
        <v>173</v>
      </c>
      <c r="C7" s="12">
        <v>0</v>
      </c>
      <c r="D7" s="13"/>
      <c r="E7" s="13"/>
      <c r="F7" s="13">
        <v>96</v>
      </c>
      <c r="G7" s="54">
        <v>0</v>
      </c>
      <c r="H7" s="33">
        <f aca="true" t="shared" si="1" ref="H7:H29">F7+G7</f>
        <v>96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22.5">
      <c r="A8" s="90">
        <v>3</v>
      </c>
      <c r="B8" s="73" t="s">
        <v>183</v>
      </c>
      <c r="C8" s="12">
        <v>0</v>
      </c>
      <c r="D8" s="13"/>
      <c r="E8" s="13"/>
      <c r="F8" s="13">
        <v>145.7</v>
      </c>
      <c r="G8" s="54">
        <v>3</v>
      </c>
      <c r="H8" s="33">
        <f t="shared" si="1"/>
        <v>148.7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22.5">
      <c r="A9" s="90">
        <v>4</v>
      </c>
      <c r="B9" s="73" t="s">
        <v>176</v>
      </c>
      <c r="C9" s="12">
        <v>0</v>
      </c>
      <c r="D9" s="13"/>
      <c r="E9" s="13"/>
      <c r="F9" s="13">
        <v>255.2</v>
      </c>
      <c r="G9" s="54">
        <v>15</v>
      </c>
      <c r="H9" s="33">
        <f t="shared" si="1"/>
        <v>270.2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22.5">
      <c r="A10" s="90">
        <v>5</v>
      </c>
      <c r="B10" s="73" t="s">
        <v>177</v>
      </c>
      <c r="C10" s="12">
        <v>0</v>
      </c>
      <c r="D10" s="13"/>
      <c r="E10" s="13"/>
      <c r="F10" s="13">
        <v>190.8</v>
      </c>
      <c r="G10" s="54">
        <v>0</v>
      </c>
      <c r="H10" s="33">
        <f t="shared" si="1"/>
        <v>190.8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22.5">
      <c r="A11" s="90">
        <v>6</v>
      </c>
      <c r="B11" s="73" t="s">
        <v>178</v>
      </c>
      <c r="C11" s="12">
        <v>0</v>
      </c>
      <c r="D11" s="13"/>
      <c r="E11" s="13"/>
      <c r="F11" s="13">
        <v>194.8</v>
      </c>
      <c r="G11" s="54">
        <v>4</v>
      </c>
      <c r="H11" s="33">
        <f t="shared" si="1"/>
        <v>198.8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22.5">
      <c r="A12" s="90">
        <v>7</v>
      </c>
      <c r="B12" s="73" t="s">
        <v>179</v>
      </c>
      <c r="C12" s="12">
        <v>0</v>
      </c>
      <c r="D12" s="13"/>
      <c r="E12" s="13"/>
      <c r="F12" s="13">
        <v>9512.9</v>
      </c>
      <c r="G12" s="54">
        <v>100</v>
      </c>
      <c r="H12" s="33">
        <f t="shared" si="1"/>
        <v>9612.9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22.5">
      <c r="A13" s="90">
        <v>8</v>
      </c>
      <c r="B13" s="73" t="s">
        <v>180</v>
      </c>
      <c r="C13" s="12">
        <v>0</v>
      </c>
      <c r="D13" s="13"/>
      <c r="E13" s="13"/>
      <c r="F13" s="13">
        <v>157.7</v>
      </c>
      <c r="G13" s="54">
        <v>0</v>
      </c>
      <c r="H13" s="33">
        <f t="shared" si="1"/>
        <v>157.7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22.5">
      <c r="A14" s="90">
        <v>9</v>
      </c>
      <c r="B14" s="73" t="s">
        <v>181</v>
      </c>
      <c r="C14" s="12">
        <v>0</v>
      </c>
      <c r="D14" s="13"/>
      <c r="E14" s="13"/>
      <c r="F14" s="13">
        <v>2090</v>
      </c>
      <c r="G14" s="54">
        <v>18</v>
      </c>
      <c r="H14" s="33">
        <f t="shared" si="1"/>
        <v>2108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22.5">
      <c r="A15" s="90">
        <v>10</v>
      </c>
      <c r="B15" s="73" t="s">
        <v>182</v>
      </c>
      <c r="C15" s="12">
        <v>0</v>
      </c>
      <c r="D15" s="13"/>
      <c r="E15" s="13"/>
      <c r="F15" s="13">
        <v>214</v>
      </c>
      <c r="G15" s="54">
        <v>2</v>
      </c>
      <c r="H15" s="33">
        <f t="shared" si="1"/>
        <v>216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73"/>
      <c r="C16" s="12"/>
      <c r="D16" s="13"/>
      <c r="E16" s="13"/>
      <c r="F16" s="13"/>
      <c r="G16" s="54"/>
      <c r="H16" s="33">
        <f t="shared" si="1"/>
        <v>0</v>
      </c>
      <c r="I16" s="74" t="e">
        <f t="shared" si="2"/>
        <v>#DIV/0!</v>
      </c>
      <c r="J16" s="10"/>
      <c r="K16" s="91">
        <v>0.75</v>
      </c>
      <c r="L16" s="91">
        <f t="shared" si="0"/>
        <v>0</v>
      </c>
    </row>
    <row r="17" spans="1:12" ht="11.25">
      <c r="A17" s="90">
        <v>12</v>
      </c>
      <c r="B17" s="73"/>
      <c r="C17" s="12"/>
      <c r="D17" s="13"/>
      <c r="E17" s="13"/>
      <c r="F17" s="13"/>
      <c r="G17" s="54"/>
      <c r="H17" s="33">
        <f t="shared" si="1"/>
        <v>0</v>
      </c>
      <c r="I17" s="74" t="e">
        <f t="shared" si="2"/>
        <v>#DIV/0!</v>
      </c>
      <c r="J17" s="10"/>
      <c r="K17" s="91">
        <v>0.75</v>
      </c>
      <c r="L17" s="91">
        <f t="shared" si="0"/>
        <v>0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1" t="s">
        <v>39</v>
      </c>
      <c r="B30" s="212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13507.1</v>
      </c>
      <c r="G30" s="19">
        <f t="shared" si="3"/>
        <v>145</v>
      </c>
      <c r="H30" s="19">
        <f t="shared" si="3"/>
        <v>13652.1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B1">
      <selection activeCell="G4" sqref="G4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6" t="s">
        <v>152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198" t="s">
        <v>14</v>
      </c>
      <c r="B3" s="196" t="s">
        <v>102</v>
      </c>
      <c r="C3" s="6" t="s">
        <v>140</v>
      </c>
      <c r="D3" s="27"/>
      <c r="E3" s="27"/>
      <c r="F3" s="36" t="s">
        <v>211</v>
      </c>
      <c r="G3" s="36" t="s">
        <v>228</v>
      </c>
      <c r="H3" s="29" t="s">
        <v>141</v>
      </c>
      <c r="I3" s="5" t="s">
        <v>41</v>
      </c>
      <c r="J3" s="199" t="s">
        <v>15</v>
      </c>
      <c r="K3" s="199" t="s">
        <v>16</v>
      </c>
      <c r="L3" s="6" t="s">
        <v>6</v>
      </c>
    </row>
    <row r="4" spans="1:12" s="10" customFormat="1" ht="42.75" customHeight="1">
      <c r="A4" s="198"/>
      <c r="B4" s="196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1"/>
      <c r="K4" s="201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174</v>
      </c>
      <c r="C6" s="12">
        <v>0</v>
      </c>
      <c r="D6" s="13"/>
      <c r="E6" s="13"/>
      <c r="F6" s="33">
        <v>2497.3</v>
      </c>
      <c r="G6" s="33">
        <v>275.7</v>
      </c>
      <c r="H6" s="33">
        <f>F6-G6</f>
        <v>2221.6000000000004</v>
      </c>
      <c r="I6" s="64">
        <f>C6/H6*100</f>
        <v>0</v>
      </c>
      <c r="J6" s="1">
        <v>1</v>
      </c>
      <c r="K6" s="14">
        <v>0.75</v>
      </c>
      <c r="L6" s="14">
        <f aca="true" t="shared" si="0" ref="L6:L19">J6*K6</f>
        <v>0.75</v>
      </c>
    </row>
    <row r="7" spans="1:12" ht="22.5">
      <c r="A7" s="11">
        <v>2</v>
      </c>
      <c r="B7" s="16" t="s">
        <v>173</v>
      </c>
      <c r="C7" s="12">
        <v>0</v>
      </c>
      <c r="D7" s="13"/>
      <c r="E7" s="13"/>
      <c r="F7" s="33">
        <v>1480.9</v>
      </c>
      <c r="G7" s="33">
        <v>199</v>
      </c>
      <c r="H7" s="33">
        <f aca="true" t="shared" si="1" ref="H7:H19">F7-G7</f>
        <v>1281.9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183</v>
      </c>
      <c r="C8" s="12">
        <v>0</v>
      </c>
      <c r="D8" s="13"/>
      <c r="E8" s="13"/>
      <c r="F8" s="33">
        <v>1747.1</v>
      </c>
      <c r="G8" s="33">
        <v>227.4</v>
      </c>
      <c r="H8" s="33">
        <f t="shared" si="1"/>
        <v>1519.6999999999998</v>
      </c>
      <c r="I8" s="64">
        <f aca="true" t="shared" si="2" ref="I8:I1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176</v>
      </c>
      <c r="C9" s="12">
        <v>0</v>
      </c>
      <c r="D9" s="13"/>
      <c r="E9" s="13"/>
      <c r="F9" s="33">
        <v>1963.4</v>
      </c>
      <c r="G9" s="33">
        <v>238.6</v>
      </c>
      <c r="H9" s="33">
        <f t="shared" si="1"/>
        <v>1724.8000000000002</v>
      </c>
      <c r="I9" s="65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177</v>
      </c>
      <c r="C10" s="12">
        <v>0</v>
      </c>
      <c r="D10" s="13"/>
      <c r="E10" s="13"/>
      <c r="F10" s="33">
        <v>3519.9</v>
      </c>
      <c r="G10" s="33">
        <v>557.1</v>
      </c>
      <c r="H10" s="33">
        <f t="shared" si="1"/>
        <v>2962.8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178</v>
      </c>
      <c r="C11" s="12">
        <v>0</v>
      </c>
      <c r="D11" s="13"/>
      <c r="E11" s="13"/>
      <c r="F11" s="33">
        <v>1648.1</v>
      </c>
      <c r="G11" s="33">
        <v>205.8</v>
      </c>
      <c r="H11" s="33">
        <f t="shared" si="1"/>
        <v>1442.3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179</v>
      </c>
      <c r="C12" s="12">
        <v>0</v>
      </c>
      <c r="D12" s="13"/>
      <c r="E12" s="13"/>
      <c r="F12" s="33">
        <v>15985</v>
      </c>
      <c r="G12" s="33">
        <v>1038.5</v>
      </c>
      <c r="H12" s="33">
        <f t="shared" si="1"/>
        <v>14946.5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180</v>
      </c>
      <c r="C13" s="12">
        <v>0</v>
      </c>
      <c r="D13" s="13"/>
      <c r="E13" s="13"/>
      <c r="F13" s="33">
        <v>2165.8</v>
      </c>
      <c r="G13" s="33">
        <v>272.6</v>
      </c>
      <c r="H13" s="33">
        <f t="shared" si="1"/>
        <v>1893.2000000000003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22.5">
      <c r="A14" s="11">
        <v>9</v>
      </c>
      <c r="B14" s="16" t="s">
        <v>181</v>
      </c>
      <c r="C14" s="12">
        <v>0</v>
      </c>
      <c r="D14" s="13"/>
      <c r="E14" s="13"/>
      <c r="F14" s="33">
        <v>4248.3</v>
      </c>
      <c r="G14" s="33">
        <v>711.9</v>
      </c>
      <c r="H14" s="33">
        <f t="shared" si="1"/>
        <v>3536.4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182</v>
      </c>
      <c r="C15" s="12">
        <v>0</v>
      </c>
      <c r="D15" s="13"/>
      <c r="E15" s="13"/>
      <c r="F15" s="33">
        <v>2227.2</v>
      </c>
      <c r="G15" s="33">
        <v>930.8</v>
      </c>
      <c r="H15" s="33">
        <f t="shared" si="1"/>
        <v>1296.3999999999999</v>
      </c>
      <c r="I15" s="65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/>
      <c r="C16" s="12"/>
      <c r="D16" s="13"/>
      <c r="E16" s="13"/>
      <c r="F16" s="33"/>
      <c r="G16" s="33"/>
      <c r="H16" s="33">
        <f t="shared" si="1"/>
        <v>0</v>
      </c>
      <c r="I16" s="65" t="e">
        <f t="shared" si="2"/>
        <v>#DIV/0!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/>
      <c r="C17" s="12"/>
      <c r="D17" s="13"/>
      <c r="E17" s="13"/>
      <c r="F17" s="33"/>
      <c r="G17" s="33"/>
      <c r="H17" s="33">
        <f t="shared" si="1"/>
        <v>0</v>
      </c>
      <c r="I17" s="64" t="e">
        <f t="shared" si="2"/>
        <v>#DIV/0!</v>
      </c>
      <c r="K17" s="14">
        <v>0.75</v>
      </c>
      <c r="L17" s="14">
        <f t="shared" si="0"/>
        <v>0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96" t="s">
        <v>39</v>
      </c>
      <c r="B20" s="197"/>
      <c r="C20" s="19">
        <f aca="true" t="shared" si="3" ref="C20:H20">SUM(C6:C19)</f>
        <v>0</v>
      </c>
      <c r="D20" s="19">
        <f t="shared" si="3"/>
        <v>0</v>
      </c>
      <c r="E20" s="32">
        <f t="shared" si="3"/>
        <v>0</v>
      </c>
      <c r="F20" s="30">
        <f t="shared" si="3"/>
        <v>37483</v>
      </c>
      <c r="G20" s="30">
        <f t="shared" si="3"/>
        <v>4657.400000000001</v>
      </c>
      <c r="H20" s="19">
        <f t="shared" si="3"/>
        <v>32825.6</v>
      </c>
      <c r="I20" s="95" t="s">
        <v>8</v>
      </c>
      <c r="J20" s="96" t="s">
        <v>8</v>
      </c>
      <c r="K20" s="20">
        <v>0.75</v>
      </c>
      <c r="L20" s="60" t="s">
        <v>8</v>
      </c>
    </row>
    <row r="21" spans="1:10" s="25" customFormat="1" ht="11.25">
      <c r="A21" s="21"/>
      <c r="B21" s="22"/>
      <c r="C21" s="22"/>
      <c r="D21" s="23"/>
      <c r="E21" s="23"/>
      <c r="F21" s="22"/>
      <c r="G21" s="22"/>
      <c r="H21" s="23"/>
      <c r="I21" s="22"/>
      <c r="J21" s="24"/>
    </row>
    <row r="22" spans="1:10" s="25" customFormat="1" ht="11.25">
      <c r="A22" s="21"/>
      <c r="B22" s="22"/>
      <c r="C22" s="22"/>
      <c r="D22" s="23"/>
      <c r="E22" s="23"/>
      <c r="F22" s="22"/>
      <c r="G22" s="22"/>
      <c r="H22" s="23"/>
      <c r="I22" s="22"/>
      <c r="J22" s="24"/>
    </row>
    <row r="23" spans="1:10" s="25" customFormat="1" ht="11.25">
      <c r="A23" s="21"/>
      <c r="B23" s="22"/>
      <c r="C23" s="22"/>
      <c r="D23" s="23"/>
      <c r="E23" s="23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3"/>
      <c r="E24" s="23"/>
      <c r="F24" s="22"/>
      <c r="G24" s="22"/>
      <c r="H24" s="23"/>
      <c r="I24" s="26"/>
      <c r="J24" s="24"/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4"/>
      <c r="D28" s="23"/>
      <c r="E28" s="23"/>
      <c r="H28" s="23"/>
      <c r="J28" s="24"/>
    </row>
    <row r="29" spans="1:10" s="25" customFormat="1" ht="11.25">
      <c r="A29" s="24"/>
      <c r="D29" s="23"/>
      <c r="E29" s="23"/>
      <c r="H29" s="23"/>
      <c r="J29" s="24"/>
    </row>
    <row r="30" spans="1:10" s="25" customFormat="1" ht="11.25">
      <c r="A30" s="24"/>
      <c r="D30" s="23"/>
      <c r="E30" s="23"/>
      <c r="H30" s="23"/>
      <c r="J30" s="24"/>
    </row>
    <row r="31" spans="1:10" s="25" customFormat="1" ht="11.25">
      <c r="A31" s="24"/>
      <c r="J31" s="24"/>
    </row>
    <row r="32" spans="1:10" s="25" customFormat="1" ht="11.25">
      <c r="A32" s="24"/>
      <c r="J32" s="24"/>
    </row>
  </sheetData>
  <mergeCells count="6">
    <mergeCell ref="A20:B2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workbookViewId="0" topLeftCell="K6">
      <selection activeCell="F9" sqref="F9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198" t="s">
        <v>3</v>
      </c>
      <c r="B3" s="196" t="s">
        <v>102</v>
      </c>
      <c r="C3" s="36" t="s">
        <v>224</v>
      </c>
      <c r="D3" s="36" t="s">
        <v>225</v>
      </c>
      <c r="E3" s="36" t="s">
        <v>226</v>
      </c>
      <c r="F3" s="29" t="s">
        <v>1</v>
      </c>
      <c r="G3" s="27"/>
      <c r="H3" s="27"/>
      <c r="I3" s="5" t="s">
        <v>199</v>
      </c>
      <c r="J3" s="5" t="s">
        <v>210</v>
      </c>
      <c r="K3" s="36" t="s">
        <v>31</v>
      </c>
      <c r="L3" s="36" t="s">
        <v>211</v>
      </c>
      <c r="M3" s="36" t="s">
        <v>227</v>
      </c>
      <c r="N3" s="29" t="s">
        <v>2</v>
      </c>
      <c r="O3" s="5" t="s">
        <v>45</v>
      </c>
      <c r="P3" s="199" t="s">
        <v>17</v>
      </c>
      <c r="Q3" s="199" t="s">
        <v>18</v>
      </c>
      <c r="R3" s="6" t="s">
        <v>6</v>
      </c>
    </row>
    <row r="4" spans="1:18" s="10" customFormat="1" ht="69.75" customHeight="1">
      <c r="A4" s="198"/>
      <c r="B4" s="196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1"/>
      <c r="Q4" s="201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174</v>
      </c>
      <c r="C6" s="54">
        <v>2497.3</v>
      </c>
      <c r="D6" s="13">
        <v>45.6</v>
      </c>
      <c r="E6" s="54">
        <v>230.1</v>
      </c>
      <c r="F6" s="53">
        <f>C6-D6-E6</f>
        <v>2221.6000000000004</v>
      </c>
      <c r="G6" s="13"/>
      <c r="H6" s="13"/>
      <c r="I6" s="61">
        <v>0</v>
      </c>
      <c r="J6" s="61">
        <v>0</v>
      </c>
      <c r="K6" s="33">
        <f>J6-I6</f>
        <v>0</v>
      </c>
      <c r="L6" s="33">
        <v>2497.3</v>
      </c>
      <c r="M6" s="33">
        <v>275.7</v>
      </c>
      <c r="N6" s="33">
        <f>L6-M6</f>
        <v>2221.6000000000004</v>
      </c>
      <c r="O6" s="17">
        <f>(F6-N6)/F6*100</f>
        <v>0</v>
      </c>
      <c r="P6" s="80">
        <v>1</v>
      </c>
      <c r="Q6" s="14">
        <v>1.2</v>
      </c>
      <c r="R6" s="14">
        <f aca="true" t="shared" si="0" ref="R6:R29">P6*Q6</f>
        <v>1.2</v>
      </c>
    </row>
    <row r="7" spans="1:18" ht="22.5">
      <c r="A7" s="11">
        <v>2</v>
      </c>
      <c r="B7" s="16" t="s">
        <v>173</v>
      </c>
      <c r="C7" s="54">
        <v>1480.9</v>
      </c>
      <c r="D7" s="13">
        <v>45.6</v>
      </c>
      <c r="E7" s="54">
        <v>153.4</v>
      </c>
      <c r="F7" s="54">
        <f aca="true" t="shared" si="1" ref="F7:F29">C7-D7-E7</f>
        <v>1281.9</v>
      </c>
      <c r="G7" s="13"/>
      <c r="H7" s="13"/>
      <c r="I7" s="61">
        <v>0</v>
      </c>
      <c r="J7" s="61">
        <v>0</v>
      </c>
      <c r="K7" s="33">
        <f aca="true" t="shared" si="2" ref="K7:K29">J7-I7</f>
        <v>0</v>
      </c>
      <c r="L7" s="33">
        <v>1480.9</v>
      </c>
      <c r="M7" s="33">
        <v>199</v>
      </c>
      <c r="N7" s="33">
        <f aca="true" t="shared" si="3" ref="N7:N29">L7-M7</f>
        <v>1281.9</v>
      </c>
      <c r="O7" s="17">
        <f aca="true" t="shared" si="4" ref="O7:O29">(F7-N7)/F7*100</f>
        <v>0</v>
      </c>
      <c r="P7" s="80">
        <v>1</v>
      </c>
      <c r="Q7" s="14">
        <v>1.2</v>
      </c>
      <c r="R7" s="14">
        <f t="shared" si="0"/>
        <v>1.2</v>
      </c>
    </row>
    <row r="8" spans="1:18" ht="22.5">
      <c r="A8" s="11">
        <v>3</v>
      </c>
      <c r="B8" s="16" t="s">
        <v>183</v>
      </c>
      <c r="C8" s="54">
        <v>1747.1</v>
      </c>
      <c r="D8" s="13">
        <v>45.6</v>
      </c>
      <c r="E8" s="54">
        <v>181.8</v>
      </c>
      <c r="F8" s="54">
        <f t="shared" si="1"/>
        <v>1519.7</v>
      </c>
      <c r="G8" s="13"/>
      <c r="H8" s="13"/>
      <c r="I8" s="61">
        <v>0</v>
      </c>
      <c r="J8" s="61">
        <v>0</v>
      </c>
      <c r="K8" s="33">
        <f t="shared" si="2"/>
        <v>0</v>
      </c>
      <c r="L8" s="33">
        <v>1747.1</v>
      </c>
      <c r="M8" s="33">
        <v>227.4</v>
      </c>
      <c r="N8" s="33">
        <f t="shared" si="3"/>
        <v>1519.6999999999998</v>
      </c>
      <c r="O8" s="17">
        <f t="shared" si="4"/>
        <v>1.4961747413517934E-14</v>
      </c>
      <c r="P8" s="80">
        <v>1</v>
      </c>
      <c r="Q8" s="14">
        <v>1.2</v>
      </c>
      <c r="R8" s="14">
        <f t="shared" si="0"/>
        <v>1.2</v>
      </c>
    </row>
    <row r="9" spans="1:18" ht="22.5">
      <c r="A9" s="11">
        <v>4</v>
      </c>
      <c r="B9" s="16" t="s">
        <v>176</v>
      </c>
      <c r="C9" s="54">
        <v>1963.4</v>
      </c>
      <c r="D9" s="13">
        <v>45.6</v>
      </c>
      <c r="E9" s="54">
        <v>193</v>
      </c>
      <c r="F9" s="54">
        <f t="shared" si="1"/>
        <v>1724.8000000000002</v>
      </c>
      <c r="G9" s="13"/>
      <c r="H9" s="13"/>
      <c r="I9" s="61">
        <v>0</v>
      </c>
      <c r="J9" s="61">
        <v>0</v>
      </c>
      <c r="K9" s="33">
        <f t="shared" si="2"/>
        <v>0</v>
      </c>
      <c r="L9" s="33">
        <v>1963.4</v>
      </c>
      <c r="M9" s="33">
        <v>238.6</v>
      </c>
      <c r="N9" s="33">
        <f t="shared" si="3"/>
        <v>1724.8000000000002</v>
      </c>
      <c r="O9" s="17">
        <f t="shared" si="4"/>
        <v>0</v>
      </c>
      <c r="P9" s="80">
        <v>1</v>
      </c>
      <c r="Q9" s="14">
        <v>1.2</v>
      </c>
      <c r="R9" s="14">
        <f t="shared" si="0"/>
        <v>1.2</v>
      </c>
    </row>
    <row r="10" spans="1:18" ht="22.5">
      <c r="A10" s="11">
        <v>5</v>
      </c>
      <c r="B10" s="16" t="s">
        <v>177</v>
      </c>
      <c r="C10" s="54">
        <v>3519.9</v>
      </c>
      <c r="D10" s="13">
        <v>113.8</v>
      </c>
      <c r="E10" s="54">
        <v>443.3</v>
      </c>
      <c r="F10" s="54">
        <f t="shared" si="1"/>
        <v>2962.7999999999997</v>
      </c>
      <c r="G10" s="13"/>
      <c r="H10" s="13"/>
      <c r="I10" s="61">
        <v>0</v>
      </c>
      <c r="J10" s="61">
        <v>0</v>
      </c>
      <c r="K10" s="33">
        <f t="shared" si="2"/>
        <v>0</v>
      </c>
      <c r="L10" s="33">
        <v>3519.9</v>
      </c>
      <c r="M10" s="33">
        <v>557.1</v>
      </c>
      <c r="N10" s="33">
        <f t="shared" si="3"/>
        <v>2962.8</v>
      </c>
      <c r="O10" s="17">
        <f t="shared" si="4"/>
        <v>-1.5348567263617664E-14</v>
      </c>
      <c r="P10" s="80">
        <v>1</v>
      </c>
      <c r="Q10" s="14">
        <v>1.2</v>
      </c>
      <c r="R10" s="14">
        <f t="shared" si="0"/>
        <v>1.2</v>
      </c>
    </row>
    <row r="11" spans="1:18" ht="22.5">
      <c r="A11" s="11">
        <v>6</v>
      </c>
      <c r="B11" s="16" t="s">
        <v>178</v>
      </c>
      <c r="C11" s="54">
        <v>1648.1</v>
      </c>
      <c r="D11" s="13">
        <v>45.6</v>
      </c>
      <c r="E11" s="54">
        <v>160.2</v>
      </c>
      <c r="F11" s="54">
        <f t="shared" si="1"/>
        <v>1442.3</v>
      </c>
      <c r="G11" s="13"/>
      <c r="H11" s="13"/>
      <c r="I11" s="61">
        <v>0</v>
      </c>
      <c r="J11" s="61">
        <v>0</v>
      </c>
      <c r="K11" s="33">
        <f t="shared" si="2"/>
        <v>0</v>
      </c>
      <c r="L11" s="33">
        <v>1648.1</v>
      </c>
      <c r="M11" s="33">
        <v>205.8</v>
      </c>
      <c r="N11" s="33">
        <f t="shared" si="3"/>
        <v>1442.3</v>
      </c>
      <c r="O11" s="17">
        <f t="shared" si="4"/>
        <v>0</v>
      </c>
      <c r="P11" s="80">
        <v>1</v>
      </c>
      <c r="Q11" s="14">
        <v>1.2</v>
      </c>
      <c r="R11" s="14">
        <f t="shared" si="0"/>
        <v>1.2</v>
      </c>
    </row>
    <row r="12" spans="1:18" ht="22.5">
      <c r="A12" s="11">
        <v>7</v>
      </c>
      <c r="B12" s="16" t="s">
        <v>179</v>
      </c>
      <c r="C12" s="54">
        <v>15885</v>
      </c>
      <c r="D12" s="13">
        <v>969.9</v>
      </c>
      <c r="E12" s="54">
        <v>68.6</v>
      </c>
      <c r="F12" s="54">
        <f t="shared" si="1"/>
        <v>14846.5</v>
      </c>
      <c r="G12" s="13"/>
      <c r="H12" s="13"/>
      <c r="I12" s="61">
        <v>0</v>
      </c>
      <c r="J12" s="61">
        <v>0</v>
      </c>
      <c r="K12" s="33">
        <f t="shared" si="2"/>
        <v>0</v>
      </c>
      <c r="L12" s="33">
        <v>15985</v>
      </c>
      <c r="M12" s="33">
        <v>1038.5</v>
      </c>
      <c r="N12" s="33">
        <f t="shared" si="3"/>
        <v>14946.5</v>
      </c>
      <c r="O12" s="17">
        <f t="shared" si="4"/>
        <v>-0.6735594247802512</v>
      </c>
      <c r="P12" s="80">
        <v>0.86</v>
      </c>
      <c r="Q12" s="14">
        <v>1.2</v>
      </c>
      <c r="R12" s="14">
        <f t="shared" si="0"/>
        <v>1.032</v>
      </c>
    </row>
    <row r="13" spans="1:18" ht="22.5">
      <c r="A13" s="11">
        <v>8</v>
      </c>
      <c r="B13" s="16" t="s">
        <v>180</v>
      </c>
      <c r="C13" s="54">
        <v>2165.8</v>
      </c>
      <c r="D13" s="13">
        <v>45.6</v>
      </c>
      <c r="E13" s="54">
        <v>227</v>
      </c>
      <c r="F13" s="54">
        <f t="shared" si="1"/>
        <v>1893.2000000000003</v>
      </c>
      <c r="G13" s="13"/>
      <c r="H13" s="13"/>
      <c r="I13" s="61">
        <v>0</v>
      </c>
      <c r="J13" s="61">
        <v>0</v>
      </c>
      <c r="K13" s="33">
        <f t="shared" si="2"/>
        <v>0</v>
      </c>
      <c r="L13" s="33">
        <v>2165.8</v>
      </c>
      <c r="M13" s="33">
        <v>272.6</v>
      </c>
      <c r="N13" s="33">
        <f t="shared" si="3"/>
        <v>1893.2000000000003</v>
      </c>
      <c r="O13" s="17">
        <f t="shared" si="4"/>
        <v>0</v>
      </c>
      <c r="P13" s="80">
        <v>1</v>
      </c>
      <c r="Q13" s="14">
        <v>1.2</v>
      </c>
      <c r="R13" s="14">
        <f t="shared" si="0"/>
        <v>1.2</v>
      </c>
    </row>
    <row r="14" spans="1:18" ht="22.5">
      <c r="A14" s="11">
        <v>9</v>
      </c>
      <c r="B14" s="16" t="s">
        <v>181</v>
      </c>
      <c r="C14" s="54">
        <v>4248.3</v>
      </c>
      <c r="D14" s="13">
        <v>113.8</v>
      </c>
      <c r="E14" s="54">
        <v>598.1</v>
      </c>
      <c r="F14" s="54">
        <f t="shared" si="1"/>
        <v>3536.4</v>
      </c>
      <c r="G14" s="13"/>
      <c r="H14" s="13"/>
      <c r="I14" s="61">
        <v>0</v>
      </c>
      <c r="J14" s="61">
        <v>0</v>
      </c>
      <c r="K14" s="33">
        <f t="shared" si="2"/>
        <v>0</v>
      </c>
      <c r="L14" s="33">
        <v>4248.3</v>
      </c>
      <c r="M14" s="33">
        <v>711.9</v>
      </c>
      <c r="N14" s="33">
        <f t="shared" si="3"/>
        <v>3536.4</v>
      </c>
      <c r="O14" s="17">
        <f t="shared" si="4"/>
        <v>0</v>
      </c>
      <c r="P14" s="80">
        <v>1</v>
      </c>
      <c r="Q14" s="14">
        <v>1.2</v>
      </c>
      <c r="R14" s="14">
        <f t="shared" si="0"/>
        <v>1.2</v>
      </c>
    </row>
    <row r="15" spans="1:18" ht="22.5">
      <c r="A15" s="11">
        <v>10</v>
      </c>
      <c r="B15" s="16" t="s">
        <v>182</v>
      </c>
      <c r="C15" s="54">
        <v>2227.2</v>
      </c>
      <c r="D15" s="13">
        <v>787.9</v>
      </c>
      <c r="E15" s="54">
        <v>142.9</v>
      </c>
      <c r="F15" s="54">
        <f t="shared" si="1"/>
        <v>1296.3999999999996</v>
      </c>
      <c r="G15" s="13"/>
      <c r="H15" s="13"/>
      <c r="I15" s="61">
        <v>0</v>
      </c>
      <c r="J15" s="61">
        <v>0</v>
      </c>
      <c r="K15" s="33">
        <f t="shared" si="2"/>
        <v>0</v>
      </c>
      <c r="L15" s="33">
        <v>2227.2</v>
      </c>
      <c r="M15" s="33">
        <v>930.8</v>
      </c>
      <c r="N15" s="33">
        <f t="shared" si="3"/>
        <v>1296.3999999999999</v>
      </c>
      <c r="O15" s="17">
        <f t="shared" si="4"/>
        <v>-1.7538851854615253E-14</v>
      </c>
      <c r="P15" s="80">
        <v>1</v>
      </c>
      <c r="Q15" s="14">
        <v>1.2</v>
      </c>
      <c r="R15" s="14">
        <f t="shared" si="0"/>
        <v>1.2</v>
      </c>
    </row>
    <row r="16" spans="1:18" ht="11.25">
      <c r="A16" s="11">
        <v>11</v>
      </c>
      <c r="B16" s="16"/>
      <c r="C16" s="54"/>
      <c r="D16" s="13"/>
      <c r="E16" s="54"/>
      <c r="F16" s="54">
        <f t="shared" si="1"/>
        <v>0</v>
      </c>
      <c r="G16" s="13"/>
      <c r="H16" s="13"/>
      <c r="I16" s="61"/>
      <c r="J16" s="61"/>
      <c r="K16" s="33">
        <f t="shared" si="2"/>
        <v>0</v>
      </c>
      <c r="L16" s="33"/>
      <c r="M16" s="33"/>
      <c r="N16" s="33">
        <f t="shared" si="3"/>
        <v>0</v>
      </c>
      <c r="O16" s="17" t="e">
        <f t="shared" si="4"/>
        <v>#DIV/0!</v>
      </c>
      <c r="P16" s="80"/>
      <c r="Q16" s="14">
        <v>1.2</v>
      </c>
      <c r="R16" s="14">
        <f t="shared" si="0"/>
        <v>0</v>
      </c>
    </row>
    <row r="17" spans="1:18" ht="11.25">
      <c r="A17" s="11">
        <v>12</v>
      </c>
      <c r="B17" s="16"/>
      <c r="C17" s="54"/>
      <c r="D17" s="13"/>
      <c r="E17" s="54"/>
      <c r="F17" s="54">
        <f t="shared" si="1"/>
        <v>0</v>
      </c>
      <c r="G17" s="13"/>
      <c r="H17" s="13"/>
      <c r="I17" s="61"/>
      <c r="J17" s="61"/>
      <c r="K17" s="33">
        <f t="shared" si="2"/>
        <v>0</v>
      </c>
      <c r="L17" s="33"/>
      <c r="M17" s="33"/>
      <c r="N17" s="33">
        <f t="shared" si="3"/>
        <v>0</v>
      </c>
      <c r="O17" s="17" t="e">
        <f t="shared" si="4"/>
        <v>#DIV/0!</v>
      </c>
      <c r="P17" s="80"/>
      <c r="Q17" s="14">
        <v>1.2</v>
      </c>
      <c r="R17" s="14">
        <f t="shared" si="0"/>
        <v>0</v>
      </c>
    </row>
    <row r="18" spans="1:18" ht="11.25">
      <c r="A18" s="11">
        <v>13</v>
      </c>
      <c r="B18" s="16"/>
      <c r="C18" s="54"/>
      <c r="D18" s="13"/>
      <c r="E18" s="54"/>
      <c r="F18" s="54">
        <f t="shared" si="1"/>
        <v>0</v>
      </c>
      <c r="G18" s="13"/>
      <c r="H18" s="13"/>
      <c r="I18" s="61"/>
      <c r="J18" s="61"/>
      <c r="K18" s="33">
        <f t="shared" si="2"/>
        <v>0</v>
      </c>
      <c r="L18" s="33"/>
      <c r="M18" s="33"/>
      <c r="N18" s="33">
        <f t="shared" si="3"/>
        <v>0</v>
      </c>
      <c r="O18" s="17" t="e">
        <f t="shared" si="4"/>
        <v>#DIV/0!</v>
      </c>
      <c r="P18" s="80"/>
      <c r="Q18" s="14">
        <v>1.2</v>
      </c>
      <c r="R18" s="14">
        <f t="shared" si="0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1"/>
        <v>0</v>
      </c>
      <c r="G19" s="13"/>
      <c r="H19" s="13"/>
      <c r="I19" s="61"/>
      <c r="J19" s="61"/>
      <c r="K19" s="33">
        <f t="shared" si="2"/>
        <v>0</v>
      </c>
      <c r="L19" s="33"/>
      <c r="M19" s="33"/>
      <c r="N19" s="33">
        <f t="shared" si="3"/>
        <v>0</v>
      </c>
      <c r="O19" s="17" t="e">
        <f t="shared" si="4"/>
        <v>#DIV/0!</v>
      </c>
      <c r="P19" s="80"/>
      <c r="Q19" s="14">
        <v>1.2</v>
      </c>
      <c r="R19" s="14">
        <f t="shared" si="0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1"/>
        <v>0</v>
      </c>
      <c r="G20" s="13"/>
      <c r="H20" s="13"/>
      <c r="I20" s="61"/>
      <c r="J20" s="61"/>
      <c r="K20" s="33">
        <f t="shared" si="2"/>
        <v>0</v>
      </c>
      <c r="L20" s="33"/>
      <c r="M20" s="33"/>
      <c r="N20" s="33">
        <f t="shared" si="3"/>
        <v>0</v>
      </c>
      <c r="O20" s="17" t="e">
        <f t="shared" si="4"/>
        <v>#DIV/0!</v>
      </c>
      <c r="P20" s="80"/>
      <c r="Q20" s="14">
        <v>1.2</v>
      </c>
      <c r="R20" s="14">
        <f t="shared" si="0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1"/>
        <v>0</v>
      </c>
      <c r="G21" s="13"/>
      <c r="H21" s="13"/>
      <c r="I21" s="61"/>
      <c r="J21" s="61"/>
      <c r="K21" s="33">
        <f t="shared" si="2"/>
        <v>0</v>
      </c>
      <c r="L21" s="33"/>
      <c r="M21" s="33"/>
      <c r="N21" s="33">
        <f t="shared" si="3"/>
        <v>0</v>
      </c>
      <c r="O21" s="17" t="e">
        <f t="shared" si="4"/>
        <v>#DIV/0!</v>
      </c>
      <c r="P21" s="80"/>
      <c r="Q21" s="14">
        <v>1.2</v>
      </c>
      <c r="R21" s="14">
        <f t="shared" si="0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1"/>
        <v>0</v>
      </c>
      <c r="G22" s="13"/>
      <c r="H22" s="13"/>
      <c r="I22" s="61"/>
      <c r="J22" s="61"/>
      <c r="K22" s="33">
        <f t="shared" si="2"/>
        <v>0</v>
      </c>
      <c r="L22" s="33"/>
      <c r="M22" s="33"/>
      <c r="N22" s="33">
        <f t="shared" si="3"/>
        <v>0</v>
      </c>
      <c r="O22" s="17" t="e">
        <f t="shared" si="4"/>
        <v>#DIV/0!</v>
      </c>
      <c r="P22" s="80"/>
      <c r="Q22" s="14">
        <v>1.2</v>
      </c>
      <c r="R22" s="14">
        <f t="shared" si="0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1"/>
        <v>0</v>
      </c>
      <c r="G23" s="13"/>
      <c r="H23" s="13"/>
      <c r="I23" s="61"/>
      <c r="J23" s="61"/>
      <c r="K23" s="33">
        <f t="shared" si="2"/>
        <v>0</v>
      </c>
      <c r="L23" s="33"/>
      <c r="M23" s="33"/>
      <c r="N23" s="33">
        <f t="shared" si="3"/>
        <v>0</v>
      </c>
      <c r="O23" s="17" t="e">
        <f t="shared" si="4"/>
        <v>#DIV/0!</v>
      </c>
      <c r="P23" s="80"/>
      <c r="Q23" s="14">
        <v>1.2</v>
      </c>
      <c r="R23" s="14">
        <f t="shared" si="0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1"/>
        <v>0</v>
      </c>
      <c r="G24" s="13"/>
      <c r="H24" s="13"/>
      <c r="I24" s="61"/>
      <c r="J24" s="61"/>
      <c r="K24" s="33">
        <f t="shared" si="2"/>
        <v>0</v>
      </c>
      <c r="L24" s="33"/>
      <c r="M24" s="33"/>
      <c r="N24" s="33">
        <f t="shared" si="3"/>
        <v>0</v>
      </c>
      <c r="O24" s="17" t="e">
        <f t="shared" si="4"/>
        <v>#DIV/0!</v>
      </c>
      <c r="P24" s="80"/>
      <c r="Q24" s="14">
        <v>1.2</v>
      </c>
      <c r="R24" s="14">
        <f t="shared" si="0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1"/>
        <v>0</v>
      </c>
      <c r="G25" s="13"/>
      <c r="H25" s="13"/>
      <c r="I25" s="61"/>
      <c r="J25" s="61"/>
      <c r="K25" s="33">
        <f t="shared" si="2"/>
        <v>0</v>
      </c>
      <c r="L25" s="33"/>
      <c r="M25" s="33"/>
      <c r="N25" s="33">
        <f t="shared" si="3"/>
        <v>0</v>
      </c>
      <c r="O25" s="17" t="e">
        <f t="shared" si="4"/>
        <v>#DIV/0!</v>
      </c>
      <c r="P25" s="80"/>
      <c r="Q25" s="14">
        <v>1.2</v>
      </c>
      <c r="R25" s="14">
        <f t="shared" si="0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1"/>
        <v>0</v>
      </c>
      <c r="G26" s="13"/>
      <c r="H26" s="13"/>
      <c r="I26" s="61"/>
      <c r="J26" s="61"/>
      <c r="K26" s="33">
        <f t="shared" si="2"/>
        <v>0</v>
      </c>
      <c r="L26" s="33"/>
      <c r="M26" s="33"/>
      <c r="N26" s="33">
        <f t="shared" si="3"/>
        <v>0</v>
      </c>
      <c r="O26" s="17" t="e">
        <f t="shared" si="4"/>
        <v>#DIV/0!</v>
      </c>
      <c r="P26" s="80"/>
      <c r="Q26" s="14">
        <v>1.2</v>
      </c>
      <c r="R26" s="14">
        <f t="shared" si="0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1"/>
        <v>0</v>
      </c>
      <c r="G27" s="18"/>
      <c r="H27" s="18"/>
      <c r="I27" s="61"/>
      <c r="J27" s="61"/>
      <c r="K27" s="33">
        <f t="shared" si="2"/>
        <v>0</v>
      </c>
      <c r="L27" s="33"/>
      <c r="M27" s="33"/>
      <c r="N27" s="33">
        <f t="shared" si="3"/>
        <v>0</v>
      </c>
      <c r="O27" s="17" t="e">
        <f t="shared" si="4"/>
        <v>#DIV/0!</v>
      </c>
      <c r="P27" s="80"/>
      <c r="Q27" s="14">
        <v>1.2</v>
      </c>
      <c r="R27" s="14">
        <f t="shared" si="0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1"/>
        <v>0</v>
      </c>
      <c r="G28" s="18"/>
      <c r="H28" s="18"/>
      <c r="I28" s="61"/>
      <c r="J28" s="61"/>
      <c r="K28" s="33">
        <f t="shared" si="2"/>
        <v>0</v>
      </c>
      <c r="L28" s="33"/>
      <c r="M28" s="33"/>
      <c r="N28" s="33">
        <f t="shared" si="3"/>
        <v>0</v>
      </c>
      <c r="O28" s="17" t="e">
        <f t="shared" si="4"/>
        <v>#DIV/0!</v>
      </c>
      <c r="P28" s="80"/>
      <c r="Q28" s="14">
        <v>1.2</v>
      </c>
      <c r="R28" s="14">
        <f t="shared" si="0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1"/>
        <v>0</v>
      </c>
      <c r="G29" s="18"/>
      <c r="H29" s="18"/>
      <c r="I29" s="61"/>
      <c r="J29" s="61"/>
      <c r="K29" s="33">
        <f t="shared" si="2"/>
        <v>0</v>
      </c>
      <c r="L29" s="33"/>
      <c r="M29" s="33"/>
      <c r="N29" s="33">
        <f t="shared" si="3"/>
        <v>0</v>
      </c>
      <c r="O29" s="17" t="e">
        <f t="shared" si="4"/>
        <v>#DIV/0!</v>
      </c>
      <c r="P29" s="80"/>
      <c r="Q29" s="14">
        <v>1.2</v>
      </c>
      <c r="R29" s="14">
        <f t="shared" si="0"/>
        <v>0</v>
      </c>
    </row>
    <row r="30" spans="1:18" ht="11.25">
      <c r="A30" s="196" t="s">
        <v>39</v>
      </c>
      <c r="B30" s="197"/>
      <c r="C30" s="19">
        <f aca="true" t="shared" si="5" ref="C30:N30">SUM(C6:C29)</f>
        <v>37383</v>
      </c>
      <c r="D30" s="56">
        <f t="shared" si="5"/>
        <v>2259</v>
      </c>
      <c r="E30" s="19">
        <f t="shared" si="5"/>
        <v>2398.4</v>
      </c>
      <c r="F30" s="19">
        <f t="shared" si="5"/>
        <v>32725.6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37483</v>
      </c>
      <c r="M30" s="30">
        <f t="shared" si="5"/>
        <v>4657.400000000001</v>
      </c>
      <c r="N30" s="19">
        <f t="shared" si="5"/>
        <v>32825.6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SheetLayoutView="100" workbookViewId="0" topLeftCell="A1">
      <pane xSplit="2" ySplit="4" topLeftCell="D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6" sqref="J2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198" t="s">
        <v>20</v>
      </c>
      <c r="B3" s="196" t="s">
        <v>102</v>
      </c>
      <c r="C3" s="34" t="s">
        <v>51</v>
      </c>
      <c r="D3" s="34" t="s">
        <v>200</v>
      </c>
      <c r="E3" s="34" t="s">
        <v>229</v>
      </c>
      <c r="F3" s="34" t="s">
        <v>49</v>
      </c>
      <c r="G3" s="34" t="s">
        <v>49</v>
      </c>
      <c r="H3" s="34" t="s">
        <v>142</v>
      </c>
      <c r="I3" s="5" t="s">
        <v>48</v>
      </c>
      <c r="J3" s="199" t="s">
        <v>21</v>
      </c>
      <c r="K3" s="199" t="s">
        <v>19</v>
      </c>
      <c r="L3" s="6" t="s">
        <v>6</v>
      </c>
    </row>
    <row r="4" spans="1:12" s="10" customFormat="1" ht="42.75" customHeight="1">
      <c r="A4" s="198"/>
      <c r="B4" s="196"/>
      <c r="C4" s="5" t="s">
        <v>52</v>
      </c>
      <c r="D4" s="5" t="s">
        <v>192</v>
      </c>
      <c r="E4" s="5" t="s">
        <v>193</v>
      </c>
      <c r="F4" s="5" t="s">
        <v>32</v>
      </c>
      <c r="G4" s="8" t="s">
        <v>33</v>
      </c>
      <c r="H4" s="8" t="s">
        <v>26</v>
      </c>
      <c r="I4" s="8" t="s">
        <v>53</v>
      </c>
      <c r="J4" s="201"/>
      <c r="K4" s="201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174</v>
      </c>
      <c r="C6" s="16">
        <v>130</v>
      </c>
      <c r="D6" s="16">
        <v>45</v>
      </c>
      <c r="E6" s="16">
        <v>45</v>
      </c>
      <c r="F6" s="97">
        <f>E6-D6</f>
        <v>0</v>
      </c>
      <c r="G6" s="12">
        <v>0</v>
      </c>
      <c r="H6" s="13">
        <v>287</v>
      </c>
      <c r="I6" s="81">
        <f>F6/H6*100</f>
        <v>0</v>
      </c>
      <c r="J6" s="15">
        <v>1</v>
      </c>
      <c r="K6" s="14">
        <v>1</v>
      </c>
      <c r="L6" s="14">
        <f aca="true" t="shared" si="0" ref="L6:L21">J6*K6</f>
        <v>1</v>
      </c>
    </row>
    <row r="7" spans="1:12" ht="22.5">
      <c r="A7" s="11">
        <v>2</v>
      </c>
      <c r="B7" s="16" t="s">
        <v>173</v>
      </c>
      <c r="C7" s="16">
        <v>468</v>
      </c>
      <c r="D7" s="16">
        <v>41</v>
      </c>
      <c r="E7" s="16">
        <v>37</v>
      </c>
      <c r="F7" s="48">
        <f aca="true" t="shared" si="1" ref="F7:F21">E7-D7</f>
        <v>-4</v>
      </c>
      <c r="G7" s="12">
        <v>75</v>
      </c>
      <c r="H7" s="13">
        <v>96</v>
      </c>
      <c r="I7" s="81">
        <f aca="true" t="shared" si="2" ref="I7:I21">F7/H7*100</f>
        <v>-4.166666666666666</v>
      </c>
      <c r="J7" s="15">
        <v>1</v>
      </c>
      <c r="K7" s="14">
        <v>1</v>
      </c>
      <c r="L7" s="14">
        <f t="shared" si="0"/>
        <v>1</v>
      </c>
    </row>
    <row r="8" spans="1:12" ht="22.5">
      <c r="A8" s="11">
        <v>3</v>
      </c>
      <c r="B8" s="16" t="s">
        <v>183</v>
      </c>
      <c r="C8" s="16">
        <v>340</v>
      </c>
      <c r="D8" s="16">
        <v>36</v>
      </c>
      <c r="E8" s="16">
        <v>33</v>
      </c>
      <c r="F8" s="48">
        <f t="shared" si="1"/>
        <v>-3</v>
      </c>
      <c r="G8" s="12">
        <v>1.3</v>
      </c>
      <c r="H8" s="13">
        <v>145.7</v>
      </c>
      <c r="I8" s="81">
        <f t="shared" si="2"/>
        <v>-2.0590253946465342</v>
      </c>
      <c r="J8" s="15">
        <v>1</v>
      </c>
      <c r="K8" s="14">
        <v>1</v>
      </c>
      <c r="L8" s="14">
        <f t="shared" si="0"/>
        <v>1</v>
      </c>
    </row>
    <row r="9" spans="1:12" ht="22.5">
      <c r="A9" s="11">
        <v>4</v>
      </c>
      <c r="B9" s="16" t="s">
        <v>176</v>
      </c>
      <c r="C9" s="16">
        <v>809</v>
      </c>
      <c r="D9" s="16">
        <v>55</v>
      </c>
      <c r="E9" s="16">
        <v>60</v>
      </c>
      <c r="F9" s="48">
        <f t="shared" si="1"/>
        <v>5</v>
      </c>
      <c r="G9" s="12">
        <v>-214</v>
      </c>
      <c r="H9" s="13">
        <v>255.2</v>
      </c>
      <c r="I9" s="81">
        <f t="shared" si="2"/>
        <v>1.9592476489028214</v>
      </c>
      <c r="J9" s="15">
        <v>0.608</v>
      </c>
      <c r="K9" s="14">
        <v>1</v>
      </c>
      <c r="L9" s="14">
        <f t="shared" si="0"/>
        <v>0.608</v>
      </c>
    </row>
    <row r="10" spans="1:12" ht="22.5">
      <c r="A10" s="11">
        <v>5</v>
      </c>
      <c r="B10" s="16" t="s">
        <v>177</v>
      </c>
      <c r="C10" s="16">
        <v>903</v>
      </c>
      <c r="D10" s="16">
        <v>19</v>
      </c>
      <c r="E10" s="16">
        <v>18</v>
      </c>
      <c r="F10" s="48">
        <f t="shared" si="1"/>
        <v>-1</v>
      </c>
      <c r="G10" s="12">
        <v>0</v>
      </c>
      <c r="H10" s="13">
        <v>190.8</v>
      </c>
      <c r="I10" s="81">
        <f t="shared" si="2"/>
        <v>-0.5241090146750523</v>
      </c>
      <c r="J10" s="15">
        <v>1</v>
      </c>
      <c r="K10" s="14">
        <v>1</v>
      </c>
      <c r="L10" s="14">
        <f t="shared" si="0"/>
        <v>1</v>
      </c>
    </row>
    <row r="11" spans="1:12" ht="22.5">
      <c r="A11" s="11">
        <v>6</v>
      </c>
      <c r="B11" s="16" t="s">
        <v>178</v>
      </c>
      <c r="C11" s="16">
        <v>1688</v>
      </c>
      <c r="D11" s="16">
        <v>35</v>
      </c>
      <c r="E11" s="16">
        <v>34</v>
      </c>
      <c r="F11" s="48">
        <f t="shared" si="1"/>
        <v>-1</v>
      </c>
      <c r="G11" s="12">
        <v>-101</v>
      </c>
      <c r="H11" s="13">
        <v>194.8</v>
      </c>
      <c r="I11" s="81">
        <f t="shared" si="2"/>
        <v>-0.5133470225872689</v>
      </c>
      <c r="J11" s="15">
        <v>1</v>
      </c>
      <c r="K11" s="14">
        <v>1</v>
      </c>
      <c r="L11" s="14">
        <f t="shared" si="0"/>
        <v>1</v>
      </c>
    </row>
    <row r="12" spans="1:12" ht="22.5">
      <c r="A12" s="11">
        <v>7</v>
      </c>
      <c r="B12" s="16" t="s">
        <v>179</v>
      </c>
      <c r="C12" s="16">
        <v>1230</v>
      </c>
      <c r="D12" s="16">
        <v>569</v>
      </c>
      <c r="E12" s="16">
        <v>648</v>
      </c>
      <c r="F12" s="48">
        <f t="shared" si="1"/>
        <v>79</v>
      </c>
      <c r="G12" s="12">
        <v>-85</v>
      </c>
      <c r="H12" s="13">
        <v>8859</v>
      </c>
      <c r="I12" s="81">
        <f t="shared" si="2"/>
        <v>0.8917485043458631</v>
      </c>
      <c r="J12" s="15">
        <v>0.822</v>
      </c>
      <c r="K12" s="14">
        <v>1</v>
      </c>
      <c r="L12" s="14">
        <f t="shared" si="0"/>
        <v>0.822</v>
      </c>
    </row>
    <row r="13" spans="1:12" ht="22.5">
      <c r="A13" s="11">
        <v>8</v>
      </c>
      <c r="B13" s="16" t="s">
        <v>180</v>
      </c>
      <c r="C13" s="16">
        <v>21</v>
      </c>
      <c r="D13" s="16">
        <v>41</v>
      </c>
      <c r="E13" s="16">
        <v>43</v>
      </c>
      <c r="F13" s="48">
        <f t="shared" si="1"/>
        <v>2</v>
      </c>
      <c r="G13" s="12">
        <v>0</v>
      </c>
      <c r="H13" s="13">
        <v>157.7</v>
      </c>
      <c r="I13" s="81">
        <f t="shared" si="2"/>
        <v>1.2682308180088777</v>
      </c>
      <c r="J13" s="15">
        <v>0.746</v>
      </c>
      <c r="K13" s="14">
        <v>1</v>
      </c>
      <c r="L13" s="14">
        <f t="shared" si="0"/>
        <v>0.746</v>
      </c>
    </row>
    <row r="14" spans="1:12" ht="22.5">
      <c r="A14" s="11">
        <v>9</v>
      </c>
      <c r="B14" s="16" t="s">
        <v>181</v>
      </c>
      <c r="C14" s="16">
        <v>919</v>
      </c>
      <c r="D14" s="16">
        <v>95</v>
      </c>
      <c r="E14" s="16">
        <v>118</v>
      </c>
      <c r="F14" s="48">
        <f t="shared" si="1"/>
        <v>23</v>
      </c>
      <c r="G14" s="12">
        <v>-138</v>
      </c>
      <c r="H14" s="13">
        <v>1117</v>
      </c>
      <c r="I14" s="81">
        <f t="shared" si="2"/>
        <v>2.0590868397493285</v>
      </c>
      <c r="J14" s="15">
        <v>0.588</v>
      </c>
      <c r="K14" s="14">
        <v>1</v>
      </c>
      <c r="L14" s="14">
        <f t="shared" si="0"/>
        <v>0.588</v>
      </c>
    </row>
    <row r="15" spans="1:12" ht="22.5">
      <c r="A15" s="11">
        <v>10</v>
      </c>
      <c r="B15" s="16" t="s">
        <v>182</v>
      </c>
      <c r="C15" s="16">
        <v>319</v>
      </c>
      <c r="D15" s="16"/>
      <c r="E15" s="16">
        <v>2</v>
      </c>
      <c r="F15" s="48">
        <f t="shared" si="1"/>
        <v>2</v>
      </c>
      <c r="G15" s="12">
        <v>-62</v>
      </c>
      <c r="H15" s="13">
        <v>214</v>
      </c>
      <c r="I15" s="81">
        <f t="shared" si="2"/>
        <v>0.9345794392523363</v>
      </c>
      <c r="J15" s="15">
        <f>--+-9*8</f>
        <v>-72</v>
      </c>
      <c r="K15" s="14">
        <v>1</v>
      </c>
      <c r="L15" s="14">
        <f t="shared" si="0"/>
        <v>-72</v>
      </c>
    </row>
    <row r="16" spans="1:12" ht="11.25">
      <c r="A16" s="11">
        <v>11</v>
      </c>
      <c r="B16" s="16"/>
      <c r="C16" s="16">
        <v>1324</v>
      </c>
      <c r="D16" s="16"/>
      <c r="E16" s="16"/>
      <c r="F16" s="48">
        <f t="shared" si="1"/>
        <v>0</v>
      </c>
      <c r="G16" s="12">
        <v>-423</v>
      </c>
      <c r="H16" s="13"/>
      <c r="I16" s="81" t="e">
        <f t="shared" si="2"/>
        <v>#DIV/0!</v>
      </c>
      <c r="K16" s="14">
        <v>1</v>
      </c>
      <c r="L16" s="14">
        <f t="shared" si="0"/>
        <v>0</v>
      </c>
    </row>
    <row r="17" spans="1:12" ht="11.25">
      <c r="A17" s="11">
        <v>12</v>
      </c>
      <c r="B17" s="16"/>
      <c r="C17" s="16">
        <v>365</v>
      </c>
      <c r="D17" s="16"/>
      <c r="E17" s="16"/>
      <c r="F17" s="48">
        <f t="shared" si="1"/>
        <v>0</v>
      </c>
      <c r="G17" s="12">
        <v>-286</v>
      </c>
      <c r="H17" s="13"/>
      <c r="I17" s="81" t="e">
        <f t="shared" si="2"/>
        <v>#DIV/0!</v>
      </c>
      <c r="K17" s="14">
        <v>1</v>
      </c>
      <c r="L17" s="14">
        <f t="shared" si="0"/>
        <v>0</v>
      </c>
    </row>
    <row r="18" spans="1:12" ht="11.25">
      <c r="A18" s="11">
        <v>13</v>
      </c>
      <c r="B18" s="16"/>
      <c r="C18" s="16">
        <v>376</v>
      </c>
      <c r="D18" s="16" t="s">
        <v>230</v>
      </c>
      <c r="E18" s="16"/>
      <c r="F18" s="48" t="e">
        <f t="shared" si="1"/>
        <v>#VALUE!</v>
      </c>
      <c r="G18" s="12">
        <v>0</v>
      </c>
      <c r="H18" s="13"/>
      <c r="I18" s="81" t="e">
        <f t="shared" si="2"/>
        <v>#VALUE!</v>
      </c>
      <c r="K18" s="14">
        <v>1</v>
      </c>
      <c r="L18" s="14">
        <f t="shared" si="0"/>
        <v>0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1"/>
        <v>0</v>
      </c>
      <c r="G19" s="12">
        <v>18.6</v>
      </c>
      <c r="H19" s="13"/>
      <c r="I19" s="81" t="e">
        <f t="shared" si="2"/>
        <v>#DIV/0!</v>
      </c>
      <c r="J19" s="15"/>
      <c r="K19" s="14">
        <v>1</v>
      </c>
      <c r="L19" s="14">
        <f t="shared" si="0"/>
        <v>0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1"/>
        <v>0</v>
      </c>
      <c r="G20" s="12">
        <v>0</v>
      </c>
      <c r="H20" s="13"/>
      <c r="I20" s="81" t="e">
        <f t="shared" si="2"/>
        <v>#DIV/0!</v>
      </c>
      <c r="K20" s="14">
        <v>1</v>
      </c>
      <c r="L20" s="14">
        <f t="shared" si="0"/>
        <v>0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1"/>
        <v>0</v>
      </c>
      <c r="G21" s="12">
        <v>0</v>
      </c>
      <c r="H21" s="13"/>
      <c r="I21" s="81" t="e">
        <f t="shared" si="2"/>
        <v>#DIV/0!</v>
      </c>
      <c r="K21" s="14">
        <v>1</v>
      </c>
      <c r="L21" s="14">
        <f t="shared" si="0"/>
        <v>0</v>
      </c>
    </row>
    <row r="22" spans="1:12" ht="11.25">
      <c r="A22" s="196" t="s">
        <v>39</v>
      </c>
      <c r="B22" s="197"/>
      <c r="C22" s="19">
        <f aca="true" t="shared" si="3" ref="C22:H22">SUM(C6:C21)</f>
        <v>13193</v>
      </c>
      <c r="D22" s="19">
        <f t="shared" si="3"/>
        <v>936</v>
      </c>
      <c r="E22" s="19">
        <f t="shared" si="3"/>
        <v>1038</v>
      </c>
      <c r="F22" s="19" t="e">
        <f t="shared" si="3"/>
        <v>#VALUE!</v>
      </c>
      <c r="G22" s="19">
        <f t="shared" si="3"/>
        <v>-1214.1000000000001</v>
      </c>
      <c r="H22" s="19">
        <f t="shared" si="3"/>
        <v>11517.2</v>
      </c>
      <c r="I22" s="58" t="s">
        <v>8</v>
      </c>
      <c r="J22" s="59" t="s">
        <v>8</v>
      </c>
      <c r="K22" s="20">
        <v>1</v>
      </c>
      <c r="L22" s="60" t="s">
        <v>8</v>
      </c>
    </row>
    <row r="23" spans="1:10" s="25" customFormat="1" ht="11.25">
      <c r="A23" s="21"/>
      <c r="B23" s="22"/>
      <c r="C23" s="22"/>
      <c r="D23" s="22"/>
      <c r="E23" s="22"/>
      <c r="F23" s="22"/>
      <c r="G23" s="22"/>
      <c r="H23" s="23"/>
      <c r="I23" s="22"/>
      <c r="J23" s="24"/>
    </row>
    <row r="24" spans="1:10" s="25" customFormat="1" ht="11.25">
      <c r="A24" s="21"/>
      <c r="B24" s="22"/>
      <c r="C24" s="22"/>
      <c r="D24" s="22"/>
      <c r="E24" s="22"/>
      <c r="F24" s="22"/>
      <c r="G24" s="22"/>
      <c r="H24" s="23"/>
      <c r="I24" s="22"/>
      <c r="J24" s="24"/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6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/>
      <c r="F28" s="22"/>
      <c r="G28" s="22"/>
      <c r="H28" s="23"/>
      <c r="I28" s="22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4"/>
      <c r="H30" s="23"/>
      <c r="J30" s="24"/>
    </row>
    <row r="31" spans="1:10" s="25" customFormat="1" ht="11.25">
      <c r="A31" s="24"/>
      <c r="H31" s="23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J33" s="24"/>
    </row>
    <row r="34" spans="1:10" s="25" customFormat="1" ht="11.25">
      <c r="A34" s="24"/>
      <c r="J34" s="24"/>
    </row>
  </sheetData>
  <mergeCells count="6">
    <mergeCell ref="A22:B22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" sqref="E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9"/>
      <c r="B1" s="202" t="s">
        <v>101</v>
      </c>
      <c r="C1" s="202"/>
      <c r="D1" s="202"/>
      <c r="E1" s="202"/>
      <c r="F1" s="202"/>
      <c r="G1" s="202"/>
      <c r="H1" s="202"/>
      <c r="I1" s="202"/>
      <c r="J1" s="20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98" t="s">
        <v>3</v>
      </c>
      <c r="B4" s="199" t="s">
        <v>102</v>
      </c>
      <c r="C4" s="199" t="s">
        <v>103</v>
      </c>
      <c r="D4" s="199" t="s">
        <v>201</v>
      </c>
      <c r="E4" s="199" t="s">
        <v>202</v>
      </c>
      <c r="F4" s="199" t="s">
        <v>104</v>
      </c>
      <c r="G4" s="199" t="s">
        <v>99</v>
      </c>
      <c r="H4" s="199" t="s">
        <v>100</v>
      </c>
      <c r="I4" s="199" t="s">
        <v>5</v>
      </c>
      <c r="J4" s="203" t="s">
        <v>6</v>
      </c>
    </row>
    <row r="5" spans="1:10" ht="116.25" customHeight="1">
      <c r="A5" s="198"/>
      <c r="B5" s="200"/>
      <c r="C5" s="201"/>
      <c r="D5" s="201"/>
      <c r="E5" s="201"/>
      <c r="F5" s="201"/>
      <c r="G5" s="201"/>
      <c r="H5" s="200"/>
      <c r="I5" s="200"/>
      <c r="J5" s="204"/>
    </row>
    <row r="6" spans="1:10" s="10" customFormat="1" ht="51" customHeight="1">
      <c r="A6" s="198"/>
      <c r="B6" s="201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1"/>
      <c r="I6" s="201"/>
      <c r="J6" s="9" t="s">
        <v>29</v>
      </c>
    </row>
    <row r="7" spans="1:10" s="10" customFormat="1" ht="15.75" customHeight="1">
      <c r="A7" s="183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4">
        <v>10</v>
      </c>
    </row>
    <row r="8" spans="1:10" ht="22.5">
      <c r="A8" s="185">
        <v>1</v>
      </c>
      <c r="B8" s="16" t="s">
        <v>174</v>
      </c>
      <c r="C8" s="48">
        <v>1566.4</v>
      </c>
      <c r="D8" s="61">
        <v>650</v>
      </c>
      <c r="E8" s="186">
        <v>3</v>
      </c>
      <c r="F8" s="13">
        <f>D8+E8</f>
        <v>653</v>
      </c>
      <c r="G8" s="17">
        <f aca="true" t="shared" si="0" ref="G8:G31">C8/(C8+F8)*100</f>
        <v>70.57763359466523</v>
      </c>
      <c r="H8" s="1">
        <v>0</v>
      </c>
      <c r="I8" s="14">
        <v>1.2</v>
      </c>
      <c r="J8" s="38">
        <f aca="true" t="shared" si="1" ref="J8:J31">H8*I8</f>
        <v>0</v>
      </c>
    </row>
    <row r="9" spans="1:10" ht="22.5">
      <c r="A9" s="11">
        <v>2</v>
      </c>
      <c r="B9" s="16" t="s">
        <v>173</v>
      </c>
      <c r="C9" s="48">
        <v>1181.6</v>
      </c>
      <c r="D9" s="61">
        <v>96</v>
      </c>
      <c r="E9" s="33">
        <v>0</v>
      </c>
      <c r="F9" s="13">
        <f aca="true" t="shared" si="2" ref="F9:F31">D9+E9</f>
        <v>96</v>
      </c>
      <c r="G9" s="17">
        <f t="shared" si="0"/>
        <v>92.48591108328115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175</v>
      </c>
      <c r="C10" s="48">
        <v>1368.8</v>
      </c>
      <c r="D10" s="61">
        <v>145.7</v>
      </c>
      <c r="E10" s="33">
        <v>3</v>
      </c>
      <c r="F10" s="13">
        <f t="shared" si="2"/>
        <v>148.7</v>
      </c>
      <c r="G10" s="17">
        <f t="shared" si="0"/>
        <v>90.2009884678748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176</v>
      </c>
      <c r="C11" s="48">
        <v>1452.4</v>
      </c>
      <c r="D11" s="61">
        <v>255.2</v>
      </c>
      <c r="E11" s="33">
        <v>15</v>
      </c>
      <c r="F11" s="13">
        <f t="shared" si="2"/>
        <v>270.2</v>
      </c>
      <c r="G11" s="17">
        <f t="shared" si="0"/>
        <v>84.31440845233948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177</v>
      </c>
      <c r="C12" s="48">
        <v>2767.7</v>
      </c>
      <c r="D12" s="61">
        <v>190.8</v>
      </c>
      <c r="E12" s="33">
        <v>0</v>
      </c>
      <c r="F12" s="13">
        <f t="shared" si="2"/>
        <v>190.8</v>
      </c>
      <c r="G12" s="17">
        <f t="shared" si="0"/>
        <v>93.55078587121851</v>
      </c>
      <c r="H12" s="1">
        <v>0</v>
      </c>
      <c r="I12" s="14">
        <v>1.2</v>
      </c>
      <c r="J12" s="14">
        <f t="shared" si="1"/>
        <v>0</v>
      </c>
    </row>
    <row r="13" spans="1:10" ht="22.5">
      <c r="A13" s="11">
        <v>6</v>
      </c>
      <c r="B13" s="16" t="s">
        <v>178</v>
      </c>
      <c r="C13" s="48">
        <v>1239.2</v>
      </c>
      <c r="D13" s="61">
        <v>194.8</v>
      </c>
      <c r="E13" s="33">
        <v>4</v>
      </c>
      <c r="F13" s="13">
        <f t="shared" si="2"/>
        <v>198.8</v>
      </c>
      <c r="G13" s="17">
        <f t="shared" si="0"/>
        <v>86.17524339360223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179</v>
      </c>
      <c r="C14" s="48">
        <v>5229.3</v>
      </c>
      <c r="D14" s="61">
        <v>9512.9</v>
      </c>
      <c r="E14" s="33">
        <v>100</v>
      </c>
      <c r="F14" s="13">
        <f t="shared" si="2"/>
        <v>9612.9</v>
      </c>
      <c r="G14" s="17">
        <f t="shared" si="0"/>
        <v>35.23264745118648</v>
      </c>
      <c r="H14" s="15">
        <v>0.137</v>
      </c>
      <c r="I14" s="14">
        <v>1.2</v>
      </c>
      <c r="J14" s="14">
        <f t="shared" si="1"/>
        <v>0.16440000000000002</v>
      </c>
    </row>
    <row r="15" spans="1:10" ht="22.5">
      <c r="A15" s="11">
        <v>8</v>
      </c>
      <c r="B15" s="16" t="s">
        <v>180</v>
      </c>
      <c r="C15" s="48">
        <v>1733.3</v>
      </c>
      <c r="D15" s="61">
        <v>157.7</v>
      </c>
      <c r="E15" s="33">
        <v>0</v>
      </c>
      <c r="F15" s="13">
        <f t="shared" si="2"/>
        <v>157.7</v>
      </c>
      <c r="G15" s="17">
        <f t="shared" si="0"/>
        <v>91.66049709148598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181</v>
      </c>
      <c r="C16" s="48">
        <v>1424.1</v>
      </c>
      <c r="D16" s="61">
        <v>2090</v>
      </c>
      <c r="E16" s="33">
        <v>18</v>
      </c>
      <c r="F16" s="13">
        <f t="shared" si="2"/>
        <v>2108</v>
      </c>
      <c r="G16" s="17">
        <f t="shared" si="0"/>
        <v>40.31879052121967</v>
      </c>
      <c r="H16" s="1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182</v>
      </c>
      <c r="C17" s="48">
        <v>1076.2</v>
      </c>
      <c r="D17" s="61">
        <v>214</v>
      </c>
      <c r="E17" s="33">
        <v>2</v>
      </c>
      <c r="F17" s="13">
        <f t="shared" si="2"/>
        <v>216</v>
      </c>
      <c r="G17" s="17">
        <f t="shared" si="0"/>
        <v>83.28432131249033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/>
      <c r="C18" s="48"/>
      <c r="D18" s="61"/>
      <c r="E18" s="33"/>
      <c r="F18" s="13">
        <f t="shared" si="2"/>
        <v>0</v>
      </c>
      <c r="G18" s="17" t="e">
        <f t="shared" si="0"/>
        <v>#DIV/0!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/>
      <c r="C19" s="48"/>
      <c r="D19" s="61"/>
      <c r="E19" s="33"/>
      <c r="F19" s="13">
        <f t="shared" si="2"/>
        <v>0</v>
      </c>
      <c r="G19" s="17" t="e">
        <f t="shared" si="0"/>
        <v>#DIV/0!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7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7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7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196" t="s">
        <v>78</v>
      </c>
      <c r="B32" s="197"/>
      <c r="C32" s="30">
        <f>SUM(C8:C31)</f>
        <v>19039</v>
      </c>
      <c r="D32" s="30">
        <f>SUM(D8:D31)</f>
        <v>13507.1</v>
      </c>
      <c r="E32" s="19">
        <f>SUM(E8:E31)</f>
        <v>145</v>
      </c>
      <c r="F32" s="19">
        <f>SUM(F8:F31)</f>
        <v>13652.1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workbookViewId="0" topLeftCell="A4">
      <selection activeCell="C6" sqref="C6:D15"/>
    </sheetView>
  </sheetViews>
  <sheetFormatPr defaultColWidth="9.00390625" defaultRowHeight="12.75"/>
  <cols>
    <col min="1" max="1" width="3.375" style="118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7" customWidth="1"/>
    <col min="10" max="10" width="11.00390625" style="118" customWidth="1"/>
    <col min="11" max="12" width="10.25390625" style="18" customWidth="1"/>
    <col min="13" max="16384" width="9.125" style="114" customWidth="1"/>
  </cols>
  <sheetData>
    <row r="1" spans="1:15" ht="18.75">
      <c r="A1" s="202" t="s">
        <v>105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13"/>
      <c r="N1" s="113"/>
      <c r="O1" s="113"/>
    </row>
    <row r="2" spans="1:6" ht="11.25">
      <c r="A2" s="115"/>
      <c r="B2" s="116"/>
      <c r="C2" s="116"/>
      <c r="D2" s="116"/>
      <c r="E2" s="116"/>
      <c r="F2" s="116"/>
    </row>
    <row r="3" spans="1:12" ht="102.75" customHeight="1">
      <c r="A3" s="198" t="s">
        <v>3</v>
      </c>
      <c r="B3" s="196" t="s">
        <v>102</v>
      </c>
      <c r="C3" s="36" t="s">
        <v>203</v>
      </c>
      <c r="D3" s="34" t="s">
        <v>126</v>
      </c>
      <c r="E3" s="100" t="s">
        <v>106</v>
      </c>
      <c r="F3" s="36" t="s">
        <v>204</v>
      </c>
      <c r="G3" s="162" t="s">
        <v>127</v>
      </c>
      <c r="H3" s="100" t="s">
        <v>128</v>
      </c>
      <c r="I3" s="28" t="s">
        <v>24</v>
      </c>
      <c r="J3" s="199" t="s">
        <v>80</v>
      </c>
      <c r="K3" s="199" t="s">
        <v>5</v>
      </c>
      <c r="L3" s="29" t="s">
        <v>6</v>
      </c>
    </row>
    <row r="4" spans="1:12" ht="45.75" customHeight="1">
      <c r="A4" s="198"/>
      <c r="B4" s="196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6" t="s">
        <v>91</v>
      </c>
      <c r="J4" s="201"/>
      <c r="K4" s="201"/>
      <c r="L4" s="178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8" t="s">
        <v>98</v>
      </c>
    </row>
    <row r="6" spans="1:12" ht="22.5">
      <c r="A6" s="102">
        <v>1</v>
      </c>
      <c r="B6" s="48" t="s">
        <v>174</v>
      </c>
      <c r="C6" s="48">
        <v>34.1</v>
      </c>
      <c r="D6" s="48">
        <v>2.2</v>
      </c>
      <c r="E6" s="85">
        <f aca="true" t="shared" si="0" ref="E6:E29">C6-D6</f>
        <v>31.900000000000002</v>
      </c>
      <c r="F6" s="33">
        <v>2497.3</v>
      </c>
      <c r="G6" s="33">
        <v>275.7</v>
      </c>
      <c r="H6" s="85">
        <f aca="true" t="shared" si="1" ref="H6:H29">F6-G6</f>
        <v>2221.6000000000004</v>
      </c>
      <c r="I6" s="179">
        <f aca="true" t="shared" si="2" ref="I6:I29">E6/H6*100</f>
        <v>1.4359020525747208</v>
      </c>
      <c r="J6" s="180">
        <v>0</v>
      </c>
      <c r="K6" s="181">
        <v>0.5</v>
      </c>
      <c r="L6" s="181">
        <f aca="true" t="shared" si="3" ref="L6:L29">J6*K6</f>
        <v>0</v>
      </c>
    </row>
    <row r="7" spans="1:12" ht="22.5">
      <c r="A7" s="102">
        <v>2</v>
      </c>
      <c r="B7" s="48" t="s">
        <v>173</v>
      </c>
      <c r="C7" s="48">
        <v>75.1</v>
      </c>
      <c r="D7" s="48">
        <v>4.3</v>
      </c>
      <c r="E7" s="85">
        <f t="shared" si="0"/>
        <v>70.8</v>
      </c>
      <c r="F7" s="33">
        <v>1480.9</v>
      </c>
      <c r="G7" s="33">
        <v>199</v>
      </c>
      <c r="H7" s="85">
        <f t="shared" si="1"/>
        <v>1281.9</v>
      </c>
      <c r="I7" s="179">
        <f t="shared" si="2"/>
        <v>5.523051720102972</v>
      </c>
      <c r="J7" s="180">
        <v>0.052</v>
      </c>
      <c r="K7" s="181">
        <v>0.5</v>
      </c>
      <c r="L7" s="181">
        <f t="shared" si="3"/>
        <v>0.026</v>
      </c>
    </row>
    <row r="8" spans="1:12" ht="22.5">
      <c r="A8" s="102">
        <v>3</v>
      </c>
      <c r="B8" s="48" t="s">
        <v>183</v>
      </c>
      <c r="C8" s="48">
        <v>2.2</v>
      </c>
      <c r="D8" s="48">
        <v>2.2</v>
      </c>
      <c r="E8" s="85">
        <f t="shared" si="0"/>
        <v>0</v>
      </c>
      <c r="F8" s="33">
        <v>1747.1</v>
      </c>
      <c r="G8" s="33">
        <v>227.4</v>
      </c>
      <c r="H8" s="85">
        <f t="shared" si="1"/>
        <v>1519.6999999999998</v>
      </c>
      <c r="I8" s="179">
        <f t="shared" si="2"/>
        <v>0</v>
      </c>
      <c r="J8" s="180">
        <v>0</v>
      </c>
      <c r="K8" s="181">
        <v>0.5</v>
      </c>
      <c r="L8" s="181">
        <f t="shared" si="3"/>
        <v>0</v>
      </c>
    </row>
    <row r="9" spans="1:12" ht="22.5">
      <c r="A9" s="102">
        <v>4</v>
      </c>
      <c r="B9" s="48" t="s">
        <v>176</v>
      </c>
      <c r="C9" s="48">
        <v>2.2</v>
      </c>
      <c r="D9" s="48">
        <v>2.2</v>
      </c>
      <c r="E9" s="85">
        <f t="shared" si="0"/>
        <v>0</v>
      </c>
      <c r="F9" s="33">
        <v>1963.4</v>
      </c>
      <c r="G9" s="33">
        <v>238.6</v>
      </c>
      <c r="H9" s="85">
        <f t="shared" si="1"/>
        <v>1724.8000000000002</v>
      </c>
      <c r="I9" s="179">
        <f t="shared" si="2"/>
        <v>0</v>
      </c>
      <c r="J9" s="180">
        <v>0</v>
      </c>
      <c r="K9" s="181">
        <v>0.5</v>
      </c>
      <c r="L9" s="181">
        <f t="shared" si="3"/>
        <v>0</v>
      </c>
    </row>
    <row r="10" spans="1:12" ht="22.5">
      <c r="A10" s="102">
        <v>5</v>
      </c>
      <c r="B10" s="48" t="s">
        <v>177</v>
      </c>
      <c r="C10" s="48">
        <v>4.3</v>
      </c>
      <c r="D10" s="48">
        <v>4.3</v>
      </c>
      <c r="E10" s="85">
        <f t="shared" si="0"/>
        <v>0</v>
      </c>
      <c r="F10" s="33">
        <v>3519.9</v>
      </c>
      <c r="G10" s="33">
        <v>557.1</v>
      </c>
      <c r="H10" s="85">
        <f t="shared" si="1"/>
        <v>2962.8</v>
      </c>
      <c r="I10" s="179">
        <f t="shared" si="2"/>
        <v>0</v>
      </c>
      <c r="J10" s="180">
        <v>0</v>
      </c>
      <c r="K10" s="181">
        <v>0.5</v>
      </c>
      <c r="L10" s="181">
        <f t="shared" si="3"/>
        <v>0</v>
      </c>
    </row>
    <row r="11" spans="1:12" ht="22.5">
      <c r="A11" s="102">
        <v>6</v>
      </c>
      <c r="B11" s="48" t="s">
        <v>184</v>
      </c>
      <c r="C11" s="48">
        <v>4.3</v>
      </c>
      <c r="D11" s="48">
        <v>4.3</v>
      </c>
      <c r="E11" s="85">
        <f t="shared" si="0"/>
        <v>0</v>
      </c>
      <c r="F11" s="33">
        <v>1648.1</v>
      </c>
      <c r="G11" s="33">
        <v>205.8</v>
      </c>
      <c r="H11" s="85">
        <f t="shared" si="1"/>
        <v>1442.3</v>
      </c>
      <c r="I11" s="179">
        <f t="shared" si="2"/>
        <v>0</v>
      </c>
      <c r="J11" s="180">
        <v>0</v>
      </c>
      <c r="K11" s="181">
        <v>0.5</v>
      </c>
      <c r="L11" s="181">
        <f t="shared" si="3"/>
        <v>0</v>
      </c>
    </row>
    <row r="12" spans="1:12" ht="22.5">
      <c r="A12" s="102">
        <v>7</v>
      </c>
      <c r="B12" s="48" t="s">
        <v>179</v>
      </c>
      <c r="C12" s="48">
        <v>1626.7</v>
      </c>
      <c r="D12" s="48">
        <v>746.7</v>
      </c>
      <c r="E12" s="85">
        <f t="shared" si="0"/>
        <v>880</v>
      </c>
      <c r="F12" s="33">
        <v>15985</v>
      </c>
      <c r="G12" s="33">
        <v>1038.5</v>
      </c>
      <c r="H12" s="85">
        <f t="shared" si="1"/>
        <v>14946.5</v>
      </c>
      <c r="I12" s="179">
        <f t="shared" si="2"/>
        <v>5.887666008764594</v>
      </c>
      <c r="J12" s="180">
        <v>0.089</v>
      </c>
      <c r="K12" s="181">
        <v>0.5</v>
      </c>
      <c r="L12" s="181">
        <f t="shared" si="3"/>
        <v>0.0445</v>
      </c>
    </row>
    <row r="13" spans="1:12" ht="22.5">
      <c r="A13" s="102">
        <v>8</v>
      </c>
      <c r="B13" s="48" t="s">
        <v>180</v>
      </c>
      <c r="C13" s="48">
        <v>2.2</v>
      </c>
      <c r="D13" s="48">
        <v>2.2</v>
      </c>
      <c r="E13" s="85">
        <f t="shared" si="0"/>
        <v>0</v>
      </c>
      <c r="F13" s="33">
        <v>2165.8</v>
      </c>
      <c r="G13" s="33">
        <v>272.6</v>
      </c>
      <c r="H13" s="85">
        <f t="shared" si="1"/>
        <v>1893.2000000000003</v>
      </c>
      <c r="I13" s="179">
        <f t="shared" si="2"/>
        <v>0</v>
      </c>
      <c r="J13" s="180">
        <v>0</v>
      </c>
      <c r="K13" s="181">
        <v>0.5</v>
      </c>
      <c r="L13" s="181">
        <f t="shared" si="3"/>
        <v>0</v>
      </c>
    </row>
    <row r="14" spans="1:12" ht="22.5">
      <c r="A14" s="102">
        <v>9</v>
      </c>
      <c r="B14" s="48" t="s">
        <v>181</v>
      </c>
      <c r="C14" s="48">
        <v>36.3</v>
      </c>
      <c r="D14" s="48">
        <v>4.3</v>
      </c>
      <c r="E14" s="85">
        <f t="shared" si="0"/>
        <v>31.999999999999996</v>
      </c>
      <c r="F14" s="33">
        <v>4248.3</v>
      </c>
      <c r="G14" s="33">
        <v>711.9</v>
      </c>
      <c r="H14" s="85">
        <f t="shared" si="1"/>
        <v>3536.4</v>
      </c>
      <c r="I14" s="179">
        <f t="shared" si="2"/>
        <v>0.904875014138672</v>
      </c>
      <c r="J14" s="180">
        <v>0</v>
      </c>
      <c r="K14" s="181">
        <v>0.5</v>
      </c>
      <c r="L14" s="181">
        <f t="shared" si="3"/>
        <v>0</v>
      </c>
    </row>
    <row r="15" spans="1:12" ht="22.5">
      <c r="A15" s="102">
        <v>10</v>
      </c>
      <c r="B15" s="48" t="s">
        <v>182</v>
      </c>
      <c r="C15" s="48">
        <v>771.6</v>
      </c>
      <c r="D15" s="48">
        <v>746.6</v>
      </c>
      <c r="E15" s="85">
        <f t="shared" si="0"/>
        <v>25</v>
      </c>
      <c r="F15" s="33">
        <v>2227.2</v>
      </c>
      <c r="G15" s="33">
        <v>930.8</v>
      </c>
      <c r="H15" s="85">
        <f t="shared" si="1"/>
        <v>1296.3999999999999</v>
      </c>
      <c r="I15" s="179">
        <f t="shared" si="2"/>
        <v>1.928417155199013</v>
      </c>
      <c r="J15" s="180">
        <v>0</v>
      </c>
      <c r="K15" s="181">
        <v>0.5</v>
      </c>
      <c r="L15" s="181">
        <f t="shared" si="3"/>
        <v>0</v>
      </c>
    </row>
    <row r="16" spans="1:12" ht="11.25">
      <c r="A16" s="102">
        <v>11</v>
      </c>
      <c r="B16" s="48"/>
      <c r="C16" s="48"/>
      <c r="D16" s="48"/>
      <c r="E16" s="85">
        <f t="shared" si="0"/>
        <v>0</v>
      </c>
      <c r="F16" s="33"/>
      <c r="G16" s="33"/>
      <c r="H16" s="85">
        <f t="shared" si="1"/>
        <v>0</v>
      </c>
      <c r="I16" s="179" t="e">
        <f t="shared" si="2"/>
        <v>#DIV/0!</v>
      </c>
      <c r="J16" s="180"/>
      <c r="K16" s="181">
        <v>0.5</v>
      </c>
      <c r="L16" s="181">
        <f t="shared" si="3"/>
        <v>0</v>
      </c>
    </row>
    <row r="17" spans="1:12" ht="11.25">
      <c r="A17" s="102">
        <v>12</v>
      </c>
      <c r="B17" s="48"/>
      <c r="C17" s="48"/>
      <c r="D17" s="48"/>
      <c r="E17" s="85">
        <f t="shared" si="0"/>
        <v>0</v>
      </c>
      <c r="F17" s="33"/>
      <c r="G17" s="33"/>
      <c r="H17" s="85">
        <f t="shared" si="1"/>
        <v>0</v>
      </c>
      <c r="I17" s="179" t="e">
        <f t="shared" si="2"/>
        <v>#DIV/0!</v>
      </c>
      <c r="J17" s="180"/>
      <c r="K17" s="181">
        <v>0.5</v>
      </c>
      <c r="L17" s="181">
        <f t="shared" si="3"/>
        <v>0</v>
      </c>
    </row>
    <row r="18" spans="1:12" ht="11.25">
      <c r="A18" s="102">
        <v>13</v>
      </c>
      <c r="B18" s="48"/>
      <c r="C18" s="48"/>
      <c r="D18" s="48"/>
      <c r="E18" s="85">
        <f t="shared" si="0"/>
        <v>0</v>
      </c>
      <c r="F18" s="33"/>
      <c r="G18" s="33"/>
      <c r="H18" s="85">
        <f t="shared" si="1"/>
        <v>0</v>
      </c>
      <c r="I18" s="179" t="e">
        <f t="shared" si="2"/>
        <v>#DIV/0!</v>
      </c>
      <c r="J18" s="180"/>
      <c r="K18" s="181">
        <v>0.5</v>
      </c>
      <c r="L18" s="181">
        <f t="shared" si="3"/>
        <v>0</v>
      </c>
    </row>
    <row r="19" spans="1:12" ht="11.25">
      <c r="A19" s="102">
        <v>14</v>
      </c>
      <c r="B19" s="48"/>
      <c r="C19" s="48"/>
      <c r="D19" s="48"/>
      <c r="E19" s="85">
        <f t="shared" si="0"/>
        <v>0</v>
      </c>
      <c r="F19" s="33"/>
      <c r="G19" s="33"/>
      <c r="H19" s="85">
        <f t="shared" si="1"/>
        <v>0</v>
      </c>
      <c r="I19" s="179" t="e">
        <f t="shared" si="2"/>
        <v>#DIV/0!</v>
      </c>
      <c r="J19" s="180"/>
      <c r="K19" s="181">
        <v>0.5</v>
      </c>
      <c r="L19" s="181">
        <f t="shared" si="3"/>
        <v>0</v>
      </c>
    </row>
    <row r="20" spans="1:12" ht="11.25">
      <c r="A20" s="102">
        <v>15</v>
      </c>
      <c r="B20" s="48"/>
      <c r="C20" s="48"/>
      <c r="D20" s="48"/>
      <c r="E20" s="85">
        <f t="shared" si="0"/>
        <v>0</v>
      </c>
      <c r="F20" s="33"/>
      <c r="G20" s="33"/>
      <c r="H20" s="85">
        <f t="shared" si="1"/>
        <v>0</v>
      </c>
      <c r="I20" s="179" t="e">
        <f t="shared" si="2"/>
        <v>#DIV/0!</v>
      </c>
      <c r="J20" s="180"/>
      <c r="K20" s="181">
        <v>0.5</v>
      </c>
      <c r="L20" s="181">
        <f t="shared" si="3"/>
        <v>0</v>
      </c>
    </row>
    <row r="21" spans="1:12" ht="11.25">
      <c r="A21" s="102">
        <v>16</v>
      </c>
      <c r="B21" s="48"/>
      <c r="C21" s="48"/>
      <c r="D21" s="48"/>
      <c r="E21" s="85">
        <f t="shared" si="0"/>
        <v>0</v>
      </c>
      <c r="F21" s="33"/>
      <c r="G21" s="33"/>
      <c r="H21" s="85">
        <f t="shared" si="1"/>
        <v>0</v>
      </c>
      <c r="I21" s="179" t="e">
        <f t="shared" si="2"/>
        <v>#DIV/0!</v>
      </c>
      <c r="J21" s="180"/>
      <c r="K21" s="181">
        <v>0.5</v>
      </c>
      <c r="L21" s="181">
        <f t="shared" si="3"/>
        <v>0</v>
      </c>
    </row>
    <row r="22" spans="1:12" ht="11.25">
      <c r="A22" s="102">
        <v>17</v>
      </c>
      <c r="B22" s="48"/>
      <c r="C22" s="48"/>
      <c r="D22" s="48"/>
      <c r="E22" s="85">
        <f t="shared" si="0"/>
        <v>0</v>
      </c>
      <c r="F22" s="33"/>
      <c r="G22" s="33"/>
      <c r="H22" s="85">
        <f t="shared" si="1"/>
        <v>0</v>
      </c>
      <c r="I22" s="179" t="e">
        <f t="shared" si="2"/>
        <v>#DIV/0!</v>
      </c>
      <c r="J22" s="180"/>
      <c r="K22" s="181">
        <v>0.5</v>
      </c>
      <c r="L22" s="181">
        <f t="shared" si="3"/>
        <v>0</v>
      </c>
    </row>
    <row r="23" spans="1:12" ht="11.25">
      <c r="A23" s="102">
        <v>18</v>
      </c>
      <c r="B23" s="48"/>
      <c r="C23" s="48"/>
      <c r="D23" s="48"/>
      <c r="E23" s="85">
        <f t="shared" si="0"/>
        <v>0</v>
      </c>
      <c r="F23" s="33"/>
      <c r="G23" s="33"/>
      <c r="H23" s="85">
        <f t="shared" si="1"/>
        <v>0</v>
      </c>
      <c r="I23" s="179" t="e">
        <f t="shared" si="2"/>
        <v>#DIV/0!</v>
      </c>
      <c r="J23" s="180"/>
      <c r="K23" s="181">
        <v>0.5</v>
      </c>
      <c r="L23" s="181">
        <f t="shared" si="3"/>
        <v>0</v>
      </c>
    </row>
    <row r="24" spans="1:12" ht="11.25">
      <c r="A24" s="102">
        <v>19</v>
      </c>
      <c r="B24" s="48"/>
      <c r="C24" s="48"/>
      <c r="D24" s="48"/>
      <c r="E24" s="85">
        <f t="shared" si="0"/>
        <v>0</v>
      </c>
      <c r="F24" s="33"/>
      <c r="G24" s="33"/>
      <c r="H24" s="85">
        <f t="shared" si="1"/>
        <v>0</v>
      </c>
      <c r="I24" s="179" t="e">
        <f t="shared" si="2"/>
        <v>#DIV/0!</v>
      </c>
      <c r="J24" s="180"/>
      <c r="K24" s="181">
        <v>0.5</v>
      </c>
      <c r="L24" s="181">
        <f t="shared" si="3"/>
        <v>0</v>
      </c>
    </row>
    <row r="25" spans="1:12" ht="11.25">
      <c r="A25" s="102">
        <v>20</v>
      </c>
      <c r="B25" s="48"/>
      <c r="C25" s="48"/>
      <c r="D25" s="48"/>
      <c r="E25" s="85">
        <f t="shared" si="0"/>
        <v>0</v>
      </c>
      <c r="F25" s="33"/>
      <c r="G25" s="33"/>
      <c r="H25" s="85">
        <f t="shared" si="1"/>
        <v>0</v>
      </c>
      <c r="I25" s="179" t="e">
        <f t="shared" si="2"/>
        <v>#DIV/0!</v>
      </c>
      <c r="J25" s="180"/>
      <c r="K25" s="181">
        <v>0.5</v>
      </c>
      <c r="L25" s="181">
        <f t="shared" si="3"/>
        <v>0</v>
      </c>
    </row>
    <row r="26" spans="1:12" ht="11.25">
      <c r="A26" s="102">
        <v>21</v>
      </c>
      <c r="B26" s="48"/>
      <c r="C26" s="48"/>
      <c r="D26" s="48"/>
      <c r="E26" s="85">
        <f t="shared" si="0"/>
        <v>0</v>
      </c>
      <c r="F26" s="33"/>
      <c r="G26" s="33"/>
      <c r="H26" s="85">
        <f t="shared" si="1"/>
        <v>0</v>
      </c>
      <c r="I26" s="179" t="e">
        <f t="shared" si="2"/>
        <v>#DIV/0!</v>
      </c>
      <c r="J26" s="180"/>
      <c r="K26" s="181">
        <v>0.5</v>
      </c>
      <c r="L26" s="181">
        <f t="shared" si="3"/>
        <v>0</v>
      </c>
    </row>
    <row r="27" spans="1:12" ht="11.25">
      <c r="A27" s="102">
        <v>22</v>
      </c>
      <c r="B27" s="48"/>
      <c r="C27" s="48"/>
      <c r="D27" s="48"/>
      <c r="E27" s="85">
        <f t="shared" si="0"/>
        <v>0</v>
      </c>
      <c r="F27" s="33"/>
      <c r="G27" s="33"/>
      <c r="H27" s="85">
        <f t="shared" si="1"/>
        <v>0</v>
      </c>
      <c r="I27" s="179" t="e">
        <f t="shared" si="2"/>
        <v>#DIV/0!</v>
      </c>
      <c r="J27" s="180"/>
      <c r="K27" s="181">
        <v>0.5</v>
      </c>
      <c r="L27" s="181">
        <f t="shared" si="3"/>
        <v>0</v>
      </c>
    </row>
    <row r="28" spans="1:12" ht="11.25">
      <c r="A28" s="102">
        <v>23</v>
      </c>
      <c r="B28" s="48"/>
      <c r="C28" s="48"/>
      <c r="D28" s="48"/>
      <c r="E28" s="85">
        <f t="shared" si="0"/>
        <v>0</v>
      </c>
      <c r="F28" s="33"/>
      <c r="G28" s="33"/>
      <c r="H28" s="85">
        <f t="shared" si="1"/>
        <v>0</v>
      </c>
      <c r="I28" s="179" t="e">
        <f t="shared" si="2"/>
        <v>#DIV/0!</v>
      </c>
      <c r="J28" s="180"/>
      <c r="K28" s="181">
        <v>0.5</v>
      </c>
      <c r="L28" s="181">
        <f t="shared" si="3"/>
        <v>0</v>
      </c>
    </row>
    <row r="29" spans="1:12" ht="11.25">
      <c r="A29" s="102">
        <v>24</v>
      </c>
      <c r="B29" s="48"/>
      <c r="C29" s="48"/>
      <c r="D29" s="48"/>
      <c r="E29" s="85">
        <f t="shared" si="0"/>
        <v>0</v>
      </c>
      <c r="F29" s="33"/>
      <c r="G29" s="33"/>
      <c r="H29" s="85">
        <f t="shared" si="1"/>
        <v>0</v>
      </c>
      <c r="I29" s="179" t="e">
        <f t="shared" si="2"/>
        <v>#DIV/0!</v>
      </c>
      <c r="J29" s="180"/>
      <c r="K29" s="181">
        <v>0.5</v>
      </c>
      <c r="L29" s="181">
        <f t="shared" si="3"/>
        <v>0</v>
      </c>
    </row>
    <row r="30" spans="1:12" ht="11.25">
      <c r="A30" s="196" t="s">
        <v>65</v>
      </c>
      <c r="B30" s="197"/>
      <c r="C30" s="30">
        <f aca="true" t="shared" si="4" ref="C30:H30">SUM(C6:C29)</f>
        <v>2559</v>
      </c>
      <c r="D30" s="30">
        <f t="shared" si="4"/>
        <v>1519.3000000000002</v>
      </c>
      <c r="E30" s="143">
        <f t="shared" si="4"/>
        <v>1039.7</v>
      </c>
      <c r="F30" s="143">
        <f t="shared" si="4"/>
        <v>37483</v>
      </c>
      <c r="G30" s="143">
        <f t="shared" si="4"/>
        <v>4657.400000000001</v>
      </c>
      <c r="H30" s="86">
        <f t="shared" si="4"/>
        <v>32825.6</v>
      </c>
      <c r="I30" s="182" t="s">
        <v>8</v>
      </c>
      <c r="J30" s="59" t="s">
        <v>8</v>
      </c>
      <c r="K30" s="131">
        <v>0.5</v>
      </c>
      <c r="L30" s="131" t="s">
        <v>8</v>
      </c>
    </row>
    <row r="31" spans="1:12" ht="11.25">
      <c r="A31" s="132"/>
      <c r="B31" s="23"/>
      <c r="C31" s="23"/>
      <c r="D31" s="23"/>
      <c r="E31" s="23"/>
      <c r="F31" s="23"/>
      <c r="J31" s="140"/>
      <c r="K31" s="134"/>
      <c r="L31" s="134"/>
    </row>
    <row r="32" spans="1:12" ht="11.25">
      <c r="A32" s="132"/>
      <c r="B32" s="23"/>
      <c r="C32" s="23"/>
      <c r="D32" s="23"/>
      <c r="E32" s="23"/>
      <c r="F32" s="23"/>
      <c r="J32" s="126"/>
      <c r="K32" s="134"/>
      <c r="L32" s="134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:C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4" customWidth="1"/>
    <col min="7" max="7" width="15.875" style="117" customWidth="1"/>
    <col min="8" max="8" width="17.375" style="117" customWidth="1"/>
    <col min="9" max="9" width="20.875" style="117" customWidth="1"/>
    <col min="10" max="10" width="19.875" style="117" customWidth="1"/>
    <col min="11" max="11" width="14.125" style="117" customWidth="1"/>
    <col min="12" max="12" width="13.625" style="118" customWidth="1"/>
    <col min="13" max="13" width="13.875" style="18" customWidth="1"/>
    <col min="14" max="14" width="13.25390625" style="18" customWidth="1"/>
    <col min="15" max="16384" width="9.125" style="114" customWidth="1"/>
  </cols>
  <sheetData>
    <row r="1" spans="1:14" ht="28.5" customHeight="1">
      <c r="A1" s="202" t="s">
        <v>108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4" ht="11.25">
      <c r="A2" s="115"/>
      <c r="B2" s="116"/>
      <c r="C2" s="116"/>
      <c r="D2" s="116"/>
    </row>
    <row r="3" spans="1:14" ht="123" customHeight="1">
      <c r="A3" s="198" t="s">
        <v>3</v>
      </c>
      <c r="B3" s="199" t="s">
        <v>102</v>
      </c>
      <c r="C3" s="100" t="s">
        <v>109</v>
      </c>
      <c r="D3" s="100" t="s">
        <v>129</v>
      </c>
      <c r="E3" s="28" t="s">
        <v>110</v>
      </c>
      <c r="F3" s="100" t="s">
        <v>111</v>
      </c>
      <c r="G3" s="100" t="s">
        <v>112</v>
      </c>
      <c r="H3" s="36" t="s">
        <v>205</v>
      </c>
      <c r="I3" s="162" t="s">
        <v>130</v>
      </c>
      <c r="J3" s="100" t="s">
        <v>131</v>
      </c>
      <c r="K3" s="5" t="s">
        <v>83</v>
      </c>
      <c r="L3" s="199" t="s">
        <v>4</v>
      </c>
      <c r="M3" s="199" t="s">
        <v>5</v>
      </c>
      <c r="N3" s="29" t="s">
        <v>6</v>
      </c>
    </row>
    <row r="4" spans="1:14" ht="53.25" customHeight="1">
      <c r="A4" s="205"/>
      <c r="B4" s="201"/>
      <c r="C4" s="8" t="s">
        <v>26</v>
      </c>
      <c r="D4" s="98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3" t="s">
        <v>84</v>
      </c>
      <c r="K4" s="137" t="s">
        <v>85</v>
      </c>
      <c r="L4" s="201"/>
      <c r="M4" s="201"/>
      <c r="N4" s="147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20">
        <v>14</v>
      </c>
    </row>
    <row r="6" spans="1:14" ht="22.5">
      <c r="A6" s="164">
        <v>1</v>
      </c>
      <c r="B6" s="48" t="s">
        <v>174</v>
      </c>
      <c r="C6" s="156">
        <v>1031.3</v>
      </c>
      <c r="D6" s="18">
        <f aca="true" t="shared" si="0" ref="D6:D29">C6-E6</f>
        <v>38.09999999999991</v>
      </c>
      <c r="E6" s="62">
        <v>993.2</v>
      </c>
      <c r="F6" s="165">
        <v>0</v>
      </c>
      <c r="G6" s="166">
        <v>106.2</v>
      </c>
      <c r="H6" s="33">
        <v>2497.3</v>
      </c>
      <c r="I6" s="33">
        <v>275.7</v>
      </c>
      <c r="J6" s="167">
        <f aca="true" t="shared" si="1" ref="J6:J29">H6-I6</f>
        <v>2221.6000000000004</v>
      </c>
      <c r="K6" s="168">
        <f aca="true" t="shared" si="2" ref="K6:K29">(E6+F6+G6)/J6*100</f>
        <v>49.48685631976953</v>
      </c>
      <c r="L6" s="169">
        <v>0.41</v>
      </c>
      <c r="M6" s="127">
        <v>1.5</v>
      </c>
      <c r="N6" s="127">
        <f aca="true" t="shared" si="3" ref="N6:N29">L6*M6</f>
        <v>0.615</v>
      </c>
    </row>
    <row r="7" spans="1:14" ht="22.5">
      <c r="A7" s="102">
        <v>2</v>
      </c>
      <c r="B7" s="48" t="s">
        <v>173</v>
      </c>
      <c r="C7" s="85">
        <v>886.4</v>
      </c>
      <c r="D7" s="18">
        <f t="shared" si="0"/>
        <v>38.10000000000002</v>
      </c>
      <c r="E7" s="62">
        <v>848.3</v>
      </c>
      <c r="F7" s="165">
        <v>0</v>
      </c>
      <c r="G7" s="123">
        <v>0</v>
      </c>
      <c r="H7" s="33">
        <v>1480.9</v>
      </c>
      <c r="I7" s="33">
        <v>199</v>
      </c>
      <c r="J7" s="167">
        <f t="shared" si="1"/>
        <v>1281.9</v>
      </c>
      <c r="K7" s="168">
        <f t="shared" si="2"/>
        <v>66.1752086746236</v>
      </c>
      <c r="L7" s="169">
        <v>0.076</v>
      </c>
      <c r="M7" s="127">
        <v>1.5</v>
      </c>
      <c r="N7" s="127">
        <f t="shared" si="3"/>
        <v>0.11399999999999999</v>
      </c>
    </row>
    <row r="8" spans="1:14" ht="22.5">
      <c r="A8" s="102">
        <v>3</v>
      </c>
      <c r="B8" s="48" t="s">
        <v>183</v>
      </c>
      <c r="C8" s="142">
        <v>787.7</v>
      </c>
      <c r="D8" s="18">
        <f t="shared" si="0"/>
        <v>38.10000000000002</v>
      </c>
      <c r="E8" s="170">
        <v>749.6</v>
      </c>
      <c r="F8" s="165">
        <v>0</v>
      </c>
      <c r="G8" s="171">
        <v>110</v>
      </c>
      <c r="H8" s="33">
        <v>1747.1</v>
      </c>
      <c r="I8" s="33">
        <v>227.4</v>
      </c>
      <c r="J8" s="167">
        <f t="shared" si="1"/>
        <v>1519.6999999999998</v>
      </c>
      <c r="K8" s="168">
        <f t="shared" si="2"/>
        <v>56.56379548595118</v>
      </c>
      <c r="L8" s="169">
        <v>0.269</v>
      </c>
      <c r="M8" s="127">
        <v>1.5</v>
      </c>
      <c r="N8" s="127">
        <f t="shared" si="3"/>
        <v>0.4035</v>
      </c>
    </row>
    <row r="9" spans="1:14" ht="22.5">
      <c r="A9" s="102">
        <v>4</v>
      </c>
      <c r="B9" s="48" t="s">
        <v>176</v>
      </c>
      <c r="C9" s="85">
        <v>939.7</v>
      </c>
      <c r="D9" s="18">
        <f t="shared" si="0"/>
        <v>38.10000000000002</v>
      </c>
      <c r="E9" s="62">
        <v>901.6</v>
      </c>
      <c r="F9" s="172">
        <v>0</v>
      </c>
      <c r="G9" s="166">
        <v>89.1</v>
      </c>
      <c r="H9" s="33">
        <v>1963.4</v>
      </c>
      <c r="I9" s="33">
        <v>238.6</v>
      </c>
      <c r="J9" s="167">
        <f t="shared" si="1"/>
        <v>1724.8000000000002</v>
      </c>
      <c r="K9" s="168">
        <f t="shared" si="2"/>
        <v>57.43854359925788</v>
      </c>
      <c r="L9" s="169">
        <v>0.251</v>
      </c>
      <c r="M9" s="127">
        <v>1.5</v>
      </c>
      <c r="N9" s="127">
        <f t="shared" si="3"/>
        <v>0.3765</v>
      </c>
    </row>
    <row r="10" spans="1:14" ht="22.5">
      <c r="A10" s="102">
        <v>5</v>
      </c>
      <c r="B10" s="48" t="s">
        <v>177</v>
      </c>
      <c r="C10" s="85">
        <v>1812.6</v>
      </c>
      <c r="D10" s="18">
        <f t="shared" si="0"/>
        <v>95.19999999999982</v>
      </c>
      <c r="E10" s="62">
        <v>1717.4</v>
      </c>
      <c r="F10" s="165">
        <v>0</v>
      </c>
      <c r="G10" s="166">
        <v>173</v>
      </c>
      <c r="H10" s="33">
        <v>3519.9</v>
      </c>
      <c r="I10" s="33">
        <v>557.1</v>
      </c>
      <c r="J10" s="167">
        <f t="shared" si="1"/>
        <v>2962.8</v>
      </c>
      <c r="K10" s="168">
        <f t="shared" si="2"/>
        <v>63.80450924800864</v>
      </c>
      <c r="L10" s="169">
        <v>0.124</v>
      </c>
      <c r="M10" s="127">
        <v>1.5</v>
      </c>
      <c r="N10" s="127">
        <f t="shared" si="3"/>
        <v>0.186</v>
      </c>
    </row>
    <row r="11" spans="1:14" ht="22.5">
      <c r="A11" s="102">
        <v>6</v>
      </c>
      <c r="B11" s="48" t="s">
        <v>178</v>
      </c>
      <c r="C11" s="85">
        <v>872.5</v>
      </c>
      <c r="D11" s="18">
        <f t="shared" si="0"/>
        <v>38.10000000000002</v>
      </c>
      <c r="E11" s="55">
        <v>834.4</v>
      </c>
      <c r="F11" s="165">
        <v>0</v>
      </c>
      <c r="G11" s="166">
        <v>160</v>
      </c>
      <c r="H11" s="33">
        <v>1648.1</v>
      </c>
      <c r="I11" s="33">
        <v>205.8</v>
      </c>
      <c r="J11" s="167">
        <f t="shared" si="1"/>
        <v>1442.3</v>
      </c>
      <c r="K11" s="168">
        <f t="shared" si="2"/>
        <v>68.94543437565001</v>
      </c>
      <c r="L11" s="169">
        <v>0.021</v>
      </c>
      <c r="M11" s="127">
        <v>1.5</v>
      </c>
      <c r="N11" s="127">
        <f t="shared" si="3"/>
        <v>0.0315</v>
      </c>
    </row>
    <row r="12" spans="1:14" ht="22.5">
      <c r="A12" s="102">
        <v>7</v>
      </c>
      <c r="B12" s="48" t="s">
        <v>179</v>
      </c>
      <c r="C12" s="85">
        <v>5024.4</v>
      </c>
      <c r="D12" s="18">
        <f t="shared" si="0"/>
        <v>205.5</v>
      </c>
      <c r="E12" s="55">
        <v>4818.9</v>
      </c>
      <c r="F12" s="165">
        <v>0</v>
      </c>
      <c r="G12" s="166">
        <v>98.9</v>
      </c>
      <c r="H12" s="33">
        <v>15985</v>
      </c>
      <c r="I12" s="33">
        <v>1038.5</v>
      </c>
      <c r="J12" s="167">
        <f t="shared" si="1"/>
        <v>14946.5</v>
      </c>
      <c r="K12" s="168">
        <f t="shared" si="2"/>
        <v>32.902686247616494</v>
      </c>
      <c r="L12" s="169">
        <v>0.742</v>
      </c>
      <c r="M12" s="127">
        <v>1.5</v>
      </c>
      <c r="N12" s="127">
        <f t="shared" si="3"/>
        <v>1.113</v>
      </c>
    </row>
    <row r="13" spans="1:14" ht="22.5">
      <c r="A13" s="102">
        <v>8</v>
      </c>
      <c r="B13" s="48" t="s">
        <v>180</v>
      </c>
      <c r="C13" s="85">
        <v>1097.8</v>
      </c>
      <c r="D13" s="18">
        <f t="shared" si="0"/>
        <v>38.09999999999991</v>
      </c>
      <c r="E13" s="55">
        <v>1059.7</v>
      </c>
      <c r="F13" s="165">
        <v>0</v>
      </c>
      <c r="G13" s="166">
        <v>104.8</v>
      </c>
      <c r="H13" s="33">
        <v>2165.8</v>
      </c>
      <c r="I13" s="33">
        <v>272.6</v>
      </c>
      <c r="J13" s="167">
        <f t="shared" si="1"/>
        <v>1893.2000000000003</v>
      </c>
      <c r="K13" s="168">
        <f t="shared" si="2"/>
        <v>61.50961335305303</v>
      </c>
      <c r="L13" s="169">
        <v>0.17</v>
      </c>
      <c r="M13" s="127">
        <v>1.5</v>
      </c>
      <c r="N13" s="127">
        <f t="shared" si="3"/>
        <v>0.255</v>
      </c>
    </row>
    <row r="14" spans="1:14" ht="22.5">
      <c r="A14" s="102">
        <v>9</v>
      </c>
      <c r="B14" s="48" t="s">
        <v>181</v>
      </c>
      <c r="C14" s="85">
        <v>1617.8</v>
      </c>
      <c r="D14" s="18">
        <f t="shared" si="0"/>
        <v>95.29999999999995</v>
      </c>
      <c r="E14" s="62">
        <v>1522.5</v>
      </c>
      <c r="F14" s="165">
        <v>0</v>
      </c>
      <c r="G14" s="166">
        <v>194.8</v>
      </c>
      <c r="H14" s="33">
        <v>4248.3</v>
      </c>
      <c r="I14" s="33">
        <v>711.9</v>
      </c>
      <c r="J14" s="167">
        <f t="shared" si="1"/>
        <v>3536.4</v>
      </c>
      <c r="K14" s="168">
        <f t="shared" si="2"/>
        <v>48.56068318063567</v>
      </c>
      <c r="L14" s="169">
        <v>0.429</v>
      </c>
      <c r="M14" s="127">
        <v>1.5</v>
      </c>
      <c r="N14" s="127">
        <f t="shared" si="3"/>
        <v>0.6435</v>
      </c>
    </row>
    <row r="15" spans="1:14" ht="22.5">
      <c r="A15" s="102">
        <v>10</v>
      </c>
      <c r="B15" s="48" t="s">
        <v>182</v>
      </c>
      <c r="C15" s="85">
        <v>772.9</v>
      </c>
      <c r="D15" s="18">
        <f t="shared" si="0"/>
        <v>38.10000000000002</v>
      </c>
      <c r="E15" s="55">
        <v>734.8</v>
      </c>
      <c r="F15" s="172">
        <v>0</v>
      </c>
      <c r="G15" s="166">
        <v>80</v>
      </c>
      <c r="H15" s="33">
        <v>2227.2</v>
      </c>
      <c r="I15" s="33">
        <v>930.8</v>
      </c>
      <c r="J15" s="167">
        <f t="shared" si="1"/>
        <v>1296.3999999999999</v>
      </c>
      <c r="K15" s="168">
        <f t="shared" si="2"/>
        <v>62.850971922246224</v>
      </c>
      <c r="L15" s="169">
        <v>0.143</v>
      </c>
      <c r="M15" s="127">
        <v>1.5</v>
      </c>
      <c r="N15" s="127">
        <f t="shared" si="3"/>
        <v>0.21449999999999997</v>
      </c>
    </row>
    <row r="16" spans="1:14" ht="11.25">
      <c r="A16" s="102">
        <v>11</v>
      </c>
      <c r="B16" s="48"/>
      <c r="C16" s="85"/>
      <c r="D16" s="18">
        <f t="shared" si="0"/>
        <v>0</v>
      </c>
      <c r="E16" s="55"/>
      <c r="F16" s="172"/>
      <c r="G16" s="166"/>
      <c r="H16" s="33"/>
      <c r="I16" s="33"/>
      <c r="J16" s="167">
        <f t="shared" si="1"/>
        <v>0</v>
      </c>
      <c r="K16" s="168" t="e">
        <f t="shared" si="2"/>
        <v>#DIV/0!</v>
      </c>
      <c r="L16" s="169"/>
      <c r="M16" s="127">
        <v>1.5</v>
      </c>
      <c r="N16" s="127">
        <f t="shared" si="3"/>
        <v>0</v>
      </c>
    </row>
    <row r="17" spans="1:14" ht="11.25">
      <c r="A17" s="102">
        <v>12</v>
      </c>
      <c r="B17" s="48"/>
      <c r="C17" s="142"/>
      <c r="D17" s="18">
        <f t="shared" si="0"/>
        <v>0</v>
      </c>
      <c r="E17" s="171"/>
      <c r="F17" s="165"/>
      <c r="G17" s="166"/>
      <c r="H17" s="33"/>
      <c r="I17" s="33"/>
      <c r="J17" s="167">
        <f t="shared" si="1"/>
        <v>0</v>
      </c>
      <c r="K17" s="168" t="e">
        <f t="shared" si="2"/>
        <v>#DIV/0!</v>
      </c>
      <c r="L17" s="169"/>
      <c r="M17" s="127">
        <v>1.5</v>
      </c>
      <c r="N17" s="127">
        <f t="shared" si="3"/>
        <v>0</v>
      </c>
    </row>
    <row r="18" spans="1:14" ht="11.25">
      <c r="A18" s="102">
        <v>13</v>
      </c>
      <c r="B18" s="48"/>
      <c r="C18" s="85"/>
      <c r="D18" s="18">
        <f t="shared" si="0"/>
        <v>0</v>
      </c>
      <c r="E18" s="62"/>
      <c r="F18" s="165"/>
      <c r="G18" s="166"/>
      <c r="H18" s="33"/>
      <c r="I18" s="33"/>
      <c r="J18" s="167">
        <f t="shared" si="1"/>
        <v>0</v>
      </c>
      <c r="K18" s="168" t="e">
        <f t="shared" si="2"/>
        <v>#DIV/0!</v>
      </c>
      <c r="L18" s="169"/>
      <c r="M18" s="127">
        <v>1.5</v>
      </c>
      <c r="N18" s="127">
        <f t="shared" si="3"/>
        <v>0</v>
      </c>
    </row>
    <row r="19" spans="1:14" ht="11.25">
      <c r="A19" s="102">
        <v>14</v>
      </c>
      <c r="B19" s="48"/>
      <c r="C19" s="85"/>
      <c r="D19" s="18">
        <f t="shared" si="0"/>
        <v>0</v>
      </c>
      <c r="E19" s="55"/>
      <c r="F19" s="172"/>
      <c r="G19" s="62"/>
      <c r="H19" s="33"/>
      <c r="I19" s="33"/>
      <c r="J19" s="167">
        <f t="shared" si="1"/>
        <v>0</v>
      </c>
      <c r="K19" s="168" t="e">
        <f t="shared" si="2"/>
        <v>#DIV/0!</v>
      </c>
      <c r="L19" s="169"/>
      <c r="M19" s="127">
        <v>1.5</v>
      </c>
      <c r="N19" s="127">
        <f t="shared" si="3"/>
        <v>0</v>
      </c>
    </row>
    <row r="20" spans="1:14" ht="11.25">
      <c r="A20" s="102">
        <v>15</v>
      </c>
      <c r="B20" s="48"/>
      <c r="C20" s="142"/>
      <c r="D20" s="18">
        <f t="shared" si="0"/>
        <v>0</v>
      </c>
      <c r="E20" s="171"/>
      <c r="F20" s="173"/>
      <c r="G20" s="174"/>
      <c r="H20" s="33"/>
      <c r="I20" s="33"/>
      <c r="J20" s="167">
        <f t="shared" si="1"/>
        <v>0</v>
      </c>
      <c r="K20" s="168" t="e">
        <f t="shared" si="2"/>
        <v>#DIV/0!</v>
      </c>
      <c r="L20" s="169"/>
      <c r="M20" s="127">
        <v>1.5</v>
      </c>
      <c r="N20" s="127">
        <f t="shared" si="3"/>
        <v>0</v>
      </c>
    </row>
    <row r="21" spans="1:14" ht="11.25">
      <c r="A21" s="102">
        <v>16</v>
      </c>
      <c r="B21" s="48"/>
      <c r="C21" s="85"/>
      <c r="D21" s="18">
        <f t="shared" si="0"/>
        <v>0</v>
      </c>
      <c r="E21" s="62"/>
      <c r="F21" s="172"/>
      <c r="G21" s="174"/>
      <c r="H21" s="33"/>
      <c r="I21" s="33"/>
      <c r="J21" s="167">
        <f t="shared" si="1"/>
        <v>0</v>
      </c>
      <c r="K21" s="168" t="e">
        <f t="shared" si="2"/>
        <v>#DIV/0!</v>
      </c>
      <c r="L21" s="169"/>
      <c r="M21" s="127">
        <v>1.5</v>
      </c>
      <c r="N21" s="127">
        <f t="shared" si="3"/>
        <v>0</v>
      </c>
    </row>
    <row r="22" spans="1:14" ht="11.25">
      <c r="A22" s="102">
        <v>17</v>
      </c>
      <c r="B22" s="48"/>
      <c r="C22" s="85"/>
      <c r="D22" s="18">
        <f t="shared" si="0"/>
        <v>0</v>
      </c>
      <c r="E22" s="62"/>
      <c r="F22" s="172"/>
      <c r="G22" s="123"/>
      <c r="H22" s="33"/>
      <c r="I22" s="33"/>
      <c r="J22" s="167">
        <f t="shared" si="1"/>
        <v>0</v>
      </c>
      <c r="K22" s="168" t="e">
        <f t="shared" si="2"/>
        <v>#DIV/0!</v>
      </c>
      <c r="L22" s="169"/>
      <c r="M22" s="127">
        <v>1.5</v>
      </c>
      <c r="N22" s="127">
        <f t="shared" si="3"/>
        <v>0</v>
      </c>
    </row>
    <row r="23" spans="1:14" ht="11.25">
      <c r="A23" s="102">
        <v>18</v>
      </c>
      <c r="B23" s="48"/>
      <c r="C23" s="85"/>
      <c r="D23" s="18">
        <f t="shared" si="0"/>
        <v>0</v>
      </c>
      <c r="E23" s="55"/>
      <c r="F23" s="165"/>
      <c r="G23" s="166"/>
      <c r="H23" s="33"/>
      <c r="I23" s="33"/>
      <c r="J23" s="167">
        <f t="shared" si="1"/>
        <v>0</v>
      </c>
      <c r="K23" s="168" t="e">
        <f t="shared" si="2"/>
        <v>#DIV/0!</v>
      </c>
      <c r="L23" s="169"/>
      <c r="M23" s="127">
        <v>1.5</v>
      </c>
      <c r="N23" s="127">
        <f t="shared" si="3"/>
        <v>0</v>
      </c>
    </row>
    <row r="24" spans="1:14" ht="11.25">
      <c r="A24" s="102">
        <v>19</v>
      </c>
      <c r="B24" s="48"/>
      <c r="C24" s="85"/>
      <c r="D24" s="18">
        <f t="shared" si="0"/>
        <v>0</v>
      </c>
      <c r="E24" s="62"/>
      <c r="F24" s="172"/>
      <c r="G24" s="166"/>
      <c r="H24" s="33"/>
      <c r="I24" s="33"/>
      <c r="J24" s="167">
        <f t="shared" si="1"/>
        <v>0</v>
      </c>
      <c r="K24" s="168" t="e">
        <f t="shared" si="2"/>
        <v>#DIV/0!</v>
      </c>
      <c r="L24" s="169"/>
      <c r="M24" s="127">
        <v>1.5</v>
      </c>
      <c r="N24" s="127">
        <f t="shared" si="3"/>
        <v>0</v>
      </c>
    </row>
    <row r="25" spans="1:14" ht="11.25">
      <c r="A25" s="102">
        <v>20</v>
      </c>
      <c r="B25" s="48"/>
      <c r="C25" s="85"/>
      <c r="D25" s="18">
        <f t="shared" si="0"/>
        <v>0</v>
      </c>
      <c r="E25" s="55"/>
      <c r="F25" s="172"/>
      <c r="G25" s="166"/>
      <c r="H25" s="33"/>
      <c r="I25" s="33"/>
      <c r="J25" s="167">
        <f t="shared" si="1"/>
        <v>0</v>
      </c>
      <c r="K25" s="168" t="e">
        <f t="shared" si="2"/>
        <v>#DIV/0!</v>
      </c>
      <c r="L25" s="169"/>
      <c r="M25" s="127">
        <v>1.5</v>
      </c>
      <c r="N25" s="127">
        <f t="shared" si="3"/>
        <v>0</v>
      </c>
    </row>
    <row r="26" spans="1:14" ht="11.25">
      <c r="A26" s="102">
        <v>21</v>
      </c>
      <c r="B26" s="48"/>
      <c r="C26" s="85"/>
      <c r="D26" s="18">
        <f t="shared" si="0"/>
        <v>0</v>
      </c>
      <c r="E26" s="62"/>
      <c r="F26" s="172"/>
      <c r="G26" s="166"/>
      <c r="H26" s="33"/>
      <c r="I26" s="33"/>
      <c r="J26" s="167">
        <f t="shared" si="1"/>
        <v>0</v>
      </c>
      <c r="K26" s="168" t="e">
        <f t="shared" si="2"/>
        <v>#DIV/0!</v>
      </c>
      <c r="L26" s="169"/>
      <c r="M26" s="127">
        <v>1.5</v>
      </c>
      <c r="N26" s="127">
        <f t="shared" si="3"/>
        <v>0</v>
      </c>
    </row>
    <row r="27" spans="1:14" ht="11.25">
      <c r="A27" s="102">
        <v>22</v>
      </c>
      <c r="B27" s="48"/>
      <c r="C27" s="85"/>
      <c r="D27" s="18">
        <f t="shared" si="0"/>
        <v>0</v>
      </c>
      <c r="E27" s="62"/>
      <c r="F27" s="165"/>
      <c r="G27" s="166"/>
      <c r="H27" s="33"/>
      <c r="I27" s="33"/>
      <c r="J27" s="167">
        <f t="shared" si="1"/>
        <v>0</v>
      </c>
      <c r="K27" s="168" t="e">
        <f t="shared" si="2"/>
        <v>#DIV/0!</v>
      </c>
      <c r="L27" s="169"/>
      <c r="M27" s="127">
        <v>1.5</v>
      </c>
      <c r="N27" s="127">
        <f t="shared" si="3"/>
        <v>0</v>
      </c>
    </row>
    <row r="28" spans="1:14" ht="11.25">
      <c r="A28" s="102">
        <v>23</v>
      </c>
      <c r="B28" s="48"/>
      <c r="C28" s="142"/>
      <c r="D28" s="18">
        <f t="shared" si="0"/>
        <v>0</v>
      </c>
      <c r="E28" s="171"/>
      <c r="F28" s="165"/>
      <c r="G28" s="174"/>
      <c r="H28" s="33"/>
      <c r="I28" s="33"/>
      <c r="J28" s="167">
        <f t="shared" si="1"/>
        <v>0</v>
      </c>
      <c r="K28" s="168" t="e">
        <f t="shared" si="2"/>
        <v>#DIV/0!</v>
      </c>
      <c r="L28" s="169"/>
      <c r="M28" s="127">
        <v>1.5</v>
      </c>
      <c r="N28" s="127">
        <f t="shared" si="3"/>
        <v>0</v>
      </c>
    </row>
    <row r="29" spans="1:14" ht="11.25">
      <c r="A29" s="102">
        <v>24</v>
      </c>
      <c r="B29" s="48"/>
      <c r="C29" s="142"/>
      <c r="D29" s="18">
        <f t="shared" si="0"/>
        <v>0</v>
      </c>
      <c r="E29" s="170"/>
      <c r="F29" s="165"/>
      <c r="G29" s="174"/>
      <c r="H29" s="33"/>
      <c r="I29" s="33"/>
      <c r="J29" s="167">
        <f t="shared" si="1"/>
        <v>0</v>
      </c>
      <c r="K29" s="168" t="e">
        <f t="shared" si="2"/>
        <v>#DIV/0!</v>
      </c>
      <c r="L29" s="169"/>
      <c r="M29" s="127">
        <v>1.5</v>
      </c>
      <c r="N29" s="127">
        <f t="shared" si="3"/>
        <v>0</v>
      </c>
    </row>
    <row r="30" spans="1:14" ht="11.25" customHeight="1">
      <c r="A30" s="196" t="s">
        <v>78</v>
      </c>
      <c r="B30" s="197"/>
      <c r="C30" s="30">
        <f aca="true" t="shared" si="4" ref="C30:J30">SUM(C6:C29)</f>
        <v>14843.099999999997</v>
      </c>
      <c r="D30" s="30">
        <f t="shared" si="4"/>
        <v>662.6999999999997</v>
      </c>
      <c r="E30" s="175">
        <f t="shared" si="4"/>
        <v>14180.4</v>
      </c>
      <c r="F30" s="175">
        <f t="shared" si="4"/>
        <v>0</v>
      </c>
      <c r="G30" s="176">
        <f t="shared" si="4"/>
        <v>1116.8</v>
      </c>
      <c r="H30" s="176">
        <f>SUM(H6:H29)</f>
        <v>37483</v>
      </c>
      <c r="I30" s="176">
        <f t="shared" si="4"/>
        <v>4657.400000000001</v>
      </c>
      <c r="J30" s="176">
        <f t="shared" si="4"/>
        <v>32825.6</v>
      </c>
      <c r="K30" s="144" t="s">
        <v>8</v>
      </c>
      <c r="L30" s="129" t="s">
        <v>8</v>
      </c>
      <c r="M30" s="130">
        <v>1.5</v>
      </c>
      <c r="N30" s="131" t="s">
        <v>8</v>
      </c>
    </row>
    <row r="31" spans="1:14" ht="11.25">
      <c r="A31" s="132"/>
      <c r="B31" s="23"/>
      <c r="C31" s="23"/>
      <c r="D31" s="23"/>
      <c r="L31" s="126"/>
      <c r="M31" s="134"/>
      <c r="N31" s="134"/>
    </row>
    <row r="32" spans="1:14" ht="11.25">
      <c r="A32" s="132"/>
      <c r="B32" s="23"/>
      <c r="C32" s="23"/>
      <c r="D32" s="23"/>
      <c r="L32" s="126"/>
      <c r="M32" s="134"/>
      <c r="N32" s="134"/>
    </row>
    <row r="33" spans="1:14" ht="11.25">
      <c r="A33" s="132"/>
      <c r="B33" s="23"/>
      <c r="C33" s="23"/>
      <c r="D33" s="23"/>
      <c r="L33" s="126"/>
      <c r="M33" s="134"/>
      <c r="N33" s="134"/>
    </row>
    <row r="34" spans="1:14" ht="11.25">
      <c r="A34" s="132"/>
      <c r="B34" s="23"/>
      <c r="C34" s="23"/>
      <c r="D34" s="23"/>
      <c r="L34" s="126"/>
      <c r="M34" s="134"/>
      <c r="N34" s="134"/>
    </row>
    <row r="35" spans="1:14" ht="11.25">
      <c r="A35" s="132"/>
      <c r="B35" s="23"/>
      <c r="C35" s="23"/>
      <c r="D35" s="23"/>
      <c r="L35" s="126"/>
      <c r="M35" s="134"/>
      <c r="N35" s="134"/>
    </row>
    <row r="36" spans="1:14" ht="11.25">
      <c r="A36" s="132"/>
      <c r="B36" s="23"/>
      <c r="C36" s="23"/>
      <c r="D36" s="23"/>
      <c r="L36" s="126"/>
      <c r="M36" s="134"/>
      <c r="N36" s="134"/>
    </row>
    <row r="37" spans="1:14" ht="11.25">
      <c r="A37" s="126"/>
      <c r="B37" s="134"/>
      <c r="C37" s="134"/>
      <c r="D37" s="134"/>
      <c r="L37" s="126"/>
      <c r="M37" s="134"/>
      <c r="N37" s="134"/>
    </row>
    <row r="38" spans="1:14" ht="11.25">
      <c r="A38" s="126"/>
      <c r="B38" s="134"/>
      <c r="C38" s="134"/>
      <c r="D38" s="134"/>
      <c r="L38" s="126"/>
      <c r="M38" s="134"/>
      <c r="N38" s="134"/>
    </row>
    <row r="39" spans="1:14" ht="11.25">
      <c r="A39" s="126"/>
      <c r="B39" s="134"/>
      <c r="C39" s="134"/>
      <c r="D39" s="134"/>
      <c r="L39" s="126"/>
      <c r="M39" s="134"/>
      <c r="N39" s="134"/>
    </row>
    <row r="40" spans="1:14" ht="11.25">
      <c r="A40" s="126"/>
      <c r="B40" s="134"/>
      <c r="C40" s="134"/>
      <c r="D40" s="134"/>
      <c r="L40" s="126"/>
      <c r="M40" s="134"/>
      <c r="N40" s="134"/>
    </row>
    <row r="41" spans="1:14" ht="11.25">
      <c r="A41" s="126"/>
      <c r="B41" s="134"/>
      <c r="C41" s="134"/>
      <c r="D41" s="134"/>
      <c r="L41" s="126"/>
      <c r="M41" s="134"/>
      <c r="N41" s="134"/>
    </row>
    <row r="42" spans="12:14" ht="11.25">
      <c r="L42" s="126"/>
      <c r="M42" s="134"/>
      <c r="N42" s="134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E15"/>
    </sheetView>
  </sheetViews>
  <sheetFormatPr defaultColWidth="9.00390625" defaultRowHeight="12.75"/>
  <cols>
    <col min="1" max="1" width="3.375" style="118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4" customWidth="1"/>
    <col min="7" max="7" width="13.375" style="117" customWidth="1"/>
    <col min="8" max="8" width="13.875" style="118" customWidth="1"/>
    <col min="9" max="9" width="14.00390625" style="18" customWidth="1"/>
    <col min="10" max="10" width="13.00390625" style="18" customWidth="1"/>
    <col min="11" max="16384" width="9.125" style="114" customWidth="1"/>
  </cols>
  <sheetData>
    <row r="1" spans="1:10" ht="15.75" customHeight="1">
      <c r="A1" s="202" t="s">
        <v>82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2" ht="11.25">
      <c r="A2" s="115"/>
      <c r="B2" s="116"/>
    </row>
    <row r="3" spans="1:10" ht="72" customHeight="1">
      <c r="A3" s="198" t="s">
        <v>3</v>
      </c>
      <c r="B3" s="196" t="s">
        <v>102</v>
      </c>
      <c r="C3" s="100" t="s">
        <v>114</v>
      </c>
      <c r="D3" s="36" t="s">
        <v>197</v>
      </c>
      <c r="E3" s="36" t="s">
        <v>198</v>
      </c>
      <c r="F3" s="28" t="s">
        <v>132</v>
      </c>
      <c r="G3" s="28" t="s">
        <v>24</v>
      </c>
      <c r="H3" s="199" t="s">
        <v>80</v>
      </c>
      <c r="I3" s="199" t="s">
        <v>19</v>
      </c>
      <c r="J3" s="29" t="s">
        <v>6</v>
      </c>
    </row>
    <row r="4" spans="1:10" ht="49.5" customHeight="1">
      <c r="A4" s="198"/>
      <c r="B4" s="196"/>
      <c r="C4" s="8" t="s">
        <v>75</v>
      </c>
      <c r="D4" s="8" t="s">
        <v>26</v>
      </c>
      <c r="E4" s="8" t="s">
        <v>34</v>
      </c>
      <c r="F4" s="155" t="s">
        <v>40</v>
      </c>
      <c r="G4" s="146" t="s">
        <v>38</v>
      </c>
      <c r="H4" s="201"/>
      <c r="I4" s="201"/>
      <c r="J4" s="120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1">
        <v>6</v>
      </c>
      <c r="G5" s="83">
        <v>7</v>
      </c>
      <c r="H5" s="8">
        <v>8</v>
      </c>
      <c r="I5" s="8">
        <v>9</v>
      </c>
      <c r="J5" s="120">
        <v>10</v>
      </c>
    </row>
    <row r="6" spans="1:10" ht="22.5">
      <c r="A6" s="102">
        <v>1</v>
      </c>
      <c r="B6" s="48" t="s">
        <v>174</v>
      </c>
      <c r="C6" s="156">
        <v>0</v>
      </c>
      <c r="D6" s="33">
        <v>2497.3</v>
      </c>
      <c r="E6" s="33">
        <v>275.7</v>
      </c>
      <c r="F6" s="85">
        <f aca="true" t="shared" si="0" ref="F6:F29">D6-E6</f>
        <v>2221.6000000000004</v>
      </c>
      <c r="G6" s="157">
        <f aca="true" t="shared" si="1" ref="G6:G26">C6/F6</f>
        <v>0</v>
      </c>
      <c r="H6" s="158">
        <v>1</v>
      </c>
      <c r="I6" s="159">
        <v>1.2</v>
      </c>
      <c r="J6" s="141">
        <f aca="true" t="shared" si="2" ref="J6:J29">H6*I6</f>
        <v>1.2</v>
      </c>
    </row>
    <row r="7" spans="1:10" ht="22.5">
      <c r="A7" s="102">
        <v>2</v>
      </c>
      <c r="B7" s="48" t="s">
        <v>173</v>
      </c>
      <c r="C7" s="85">
        <v>0</v>
      </c>
      <c r="D7" s="33">
        <v>1480.9</v>
      </c>
      <c r="E7" s="33">
        <v>199</v>
      </c>
      <c r="F7" s="85">
        <f t="shared" si="0"/>
        <v>1281.9</v>
      </c>
      <c r="G7" s="157">
        <f t="shared" si="1"/>
        <v>0</v>
      </c>
      <c r="H7" s="158">
        <v>1</v>
      </c>
      <c r="I7" s="159">
        <v>1.2</v>
      </c>
      <c r="J7" s="141">
        <f t="shared" si="2"/>
        <v>1.2</v>
      </c>
    </row>
    <row r="8" spans="1:10" ht="22.5">
      <c r="A8" s="102">
        <v>3</v>
      </c>
      <c r="B8" s="48" t="s">
        <v>183</v>
      </c>
      <c r="C8" s="142">
        <v>0</v>
      </c>
      <c r="D8" s="33">
        <v>1747.1</v>
      </c>
      <c r="E8" s="33">
        <v>227.4</v>
      </c>
      <c r="F8" s="85">
        <f t="shared" si="0"/>
        <v>1519.6999999999998</v>
      </c>
      <c r="G8" s="157">
        <f t="shared" si="1"/>
        <v>0</v>
      </c>
      <c r="H8" s="158">
        <v>1</v>
      </c>
      <c r="I8" s="159">
        <v>1.2</v>
      </c>
      <c r="J8" s="141">
        <f t="shared" si="2"/>
        <v>1.2</v>
      </c>
    </row>
    <row r="9" spans="1:10" ht="22.5">
      <c r="A9" s="102">
        <v>4</v>
      </c>
      <c r="B9" s="48" t="s">
        <v>176</v>
      </c>
      <c r="C9" s="85">
        <v>0</v>
      </c>
      <c r="D9" s="33">
        <v>1963.4</v>
      </c>
      <c r="E9" s="33">
        <v>238.6</v>
      </c>
      <c r="F9" s="85">
        <f t="shared" si="0"/>
        <v>1724.8000000000002</v>
      </c>
      <c r="G9" s="157">
        <f t="shared" si="1"/>
        <v>0</v>
      </c>
      <c r="H9" s="158">
        <v>1</v>
      </c>
      <c r="I9" s="159">
        <v>1.2</v>
      </c>
      <c r="J9" s="141">
        <f t="shared" si="2"/>
        <v>1.2</v>
      </c>
    </row>
    <row r="10" spans="1:10" ht="22.5">
      <c r="A10" s="102">
        <v>5</v>
      </c>
      <c r="B10" s="48" t="s">
        <v>177</v>
      </c>
      <c r="C10" s="85">
        <v>0</v>
      </c>
      <c r="D10" s="33">
        <v>3519.9</v>
      </c>
      <c r="E10" s="33">
        <v>557.1</v>
      </c>
      <c r="F10" s="85">
        <f t="shared" si="0"/>
        <v>2962.8</v>
      </c>
      <c r="G10" s="157">
        <f t="shared" si="1"/>
        <v>0</v>
      </c>
      <c r="H10" s="158">
        <v>1</v>
      </c>
      <c r="I10" s="159">
        <v>1.2</v>
      </c>
      <c r="J10" s="141">
        <f t="shared" si="2"/>
        <v>1.2</v>
      </c>
    </row>
    <row r="11" spans="1:10" ht="22.5">
      <c r="A11" s="102">
        <v>6</v>
      </c>
      <c r="B11" s="48" t="s">
        <v>178</v>
      </c>
      <c r="C11" s="85">
        <v>0</v>
      </c>
      <c r="D11" s="33">
        <v>1648.1</v>
      </c>
      <c r="E11" s="33">
        <v>205.8</v>
      </c>
      <c r="F11" s="85">
        <f t="shared" si="0"/>
        <v>1442.3</v>
      </c>
      <c r="G11" s="157">
        <f t="shared" si="1"/>
        <v>0</v>
      </c>
      <c r="H11" s="158">
        <v>1</v>
      </c>
      <c r="I11" s="159">
        <v>1.2</v>
      </c>
      <c r="J11" s="141">
        <f t="shared" si="2"/>
        <v>1.2</v>
      </c>
    </row>
    <row r="12" spans="1:10" ht="22.5">
      <c r="A12" s="102">
        <v>7</v>
      </c>
      <c r="B12" s="48" t="s">
        <v>179</v>
      </c>
      <c r="C12" s="85">
        <v>0</v>
      </c>
      <c r="D12" s="33">
        <v>15985</v>
      </c>
      <c r="E12" s="33">
        <v>1038.5</v>
      </c>
      <c r="F12" s="85">
        <f t="shared" si="0"/>
        <v>14946.5</v>
      </c>
      <c r="G12" s="157">
        <f t="shared" si="1"/>
        <v>0</v>
      </c>
      <c r="H12" s="158">
        <v>1</v>
      </c>
      <c r="I12" s="159">
        <v>1.2</v>
      </c>
      <c r="J12" s="141">
        <f t="shared" si="2"/>
        <v>1.2</v>
      </c>
    </row>
    <row r="13" spans="1:10" ht="22.5">
      <c r="A13" s="102">
        <v>8</v>
      </c>
      <c r="B13" s="48" t="s">
        <v>180</v>
      </c>
      <c r="C13" s="85">
        <v>0</v>
      </c>
      <c r="D13" s="33">
        <v>2165.8</v>
      </c>
      <c r="E13" s="33">
        <v>272.6</v>
      </c>
      <c r="F13" s="85">
        <f t="shared" si="0"/>
        <v>1893.2000000000003</v>
      </c>
      <c r="G13" s="157">
        <f t="shared" si="1"/>
        <v>0</v>
      </c>
      <c r="H13" s="158">
        <v>1</v>
      </c>
      <c r="I13" s="159">
        <v>1.2</v>
      </c>
      <c r="J13" s="141">
        <f t="shared" si="2"/>
        <v>1.2</v>
      </c>
    </row>
    <row r="14" spans="1:10" ht="22.5">
      <c r="A14" s="102">
        <v>9</v>
      </c>
      <c r="B14" s="48" t="s">
        <v>181</v>
      </c>
      <c r="C14" s="85">
        <v>0</v>
      </c>
      <c r="D14" s="33">
        <v>4248.3</v>
      </c>
      <c r="E14" s="33">
        <v>711.9</v>
      </c>
      <c r="F14" s="85">
        <f t="shared" si="0"/>
        <v>3536.4</v>
      </c>
      <c r="G14" s="157">
        <f t="shared" si="1"/>
        <v>0</v>
      </c>
      <c r="H14" s="158">
        <v>1</v>
      </c>
      <c r="I14" s="159">
        <v>1.2</v>
      </c>
      <c r="J14" s="141">
        <f t="shared" si="2"/>
        <v>1.2</v>
      </c>
    </row>
    <row r="15" spans="1:10" ht="22.5">
      <c r="A15" s="102">
        <v>10</v>
      </c>
      <c r="B15" s="48" t="s">
        <v>182</v>
      </c>
      <c r="C15" s="85">
        <v>0</v>
      </c>
      <c r="D15" s="33">
        <v>2227.2</v>
      </c>
      <c r="E15" s="33">
        <v>930.8</v>
      </c>
      <c r="F15" s="85">
        <f t="shared" si="0"/>
        <v>1296.3999999999999</v>
      </c>
      <c r="G15" s="157">
        <f t="shared" si="1"/>
        <v>0</v>
      </c>
      <c r="H15" s="158">
        <v>1</v>
      </c>
      <c r="I15" s="159">
        <v>1.2</v>
      </c>
      <c r="J15" s="141">
        <f t="shared" si="2"/>
        <v>1.2</v>
      </c>
    </row>
    <row r="16" spans="1:10" ht="11.25">
      <c r="A16" s="102">
        <v>11</v>
      </c>
      <c r="B16" s="48"/>
      <c r="C16" s="85"/>
      <c r="D16" s="33"/>
      <c r="E16" s="33"/>
      <c r="F16" s="85">
        <f t="shared" si="0"/>
        <v>0</v>
      </c>
      <c r="G16" s="157" t="e">
        <f t="shared" si="1"/>
        <v>#DIV/0!</v>
      </c>
      <c r="H16" s="158"/>
      <c r="I16" s="159">
        <v>1.2</v>
      </c>
      <c r="J16" s="141">
        <f t="shared" si="2"/>
        <v>0</v>
      </c>
    </row>
    <row r="17" spans="1:10" ht="11.25">
      <c r="A17" s="102">
        <v>12</v>
      </c>
      <c r="B17" s="48"/>
      <c r="C17" s="142"/>
      <c r="D17" s="33"/>
      <c r="E17" s="33"/>
      <c r="F17" s="85">
        <f t="shared" si="0"/>
        <v>0</v>
      </c>
      <c r="G17" s="157" t="e">
        <f t="shared" si="1"/>
        <v>#DIV/0!</v>
      </c>
      <c r="H17" s="158"/>
      <c r="I17" s="159">
        <v>1.2</v>
      </c>
      <c r="J17" s="141">
        <f t="shared" si="2"/>
        <v>0</v>
      </c>
    </row>
    <row r="18" spans="1:10" ht="11.25">
      <c r="A18" s="102">
        <v>13</v>
      </c>
      <c r="B18" s="48"/>
      <c r="C18" s="85"/>
      <c r="D18" s="33"/>
      <c r="E18" s="33"/>
      <c r="F18" s="85">
        <f t="shared" si="0"/>
        <v>0</v>
      </c>
      <c r="G18" s="157" t="e">
        <f t="shared" si="1"/>
        <v>#DIV/0!</v>
      </c>
      <c r="H18" s="158"/>
      <c r="I18" s="159">
        <v>1.2</v>
      </c>
      <c r="J18" s="141">
        <f t="shared" si="2"/>
        <v>0</v>
      </c>
    </row>
    <row r="19" spans="1:10" ht="11.25">
      <c r="A19" s="102">
        <v>14</v>
      </c>
      <c r="B19" s="48"/>
      <c r="C19" s="85"/>
      <c r="D19" s="33"/>
      <c r="E19" s="33"/>
      <c r="F19" s="85">
        <f t="shared" si="0"/>
        <v>0</v>
      </c>
      <c r="G19" s="157" t="e">
        <f t="shared" si="1"/>
        <v>#DIV/0!</v>
      </c>
      <c r="H19" s="158"/>
      <c r="I19" s="159">
        <v>1.2</v>
      </c>
      <c r="J19" s="141">
        <f t="shared" si="2"/>
        <v>0</v>
      </c>
    </row>
    <row r="20" spans="1:10" ht="11.25">
      <c r="A20" s="102">
        <v>15</v>
      </c>
      <c r="B20" s="48"/>
      <c r="C20" s="142"/>
      <c r="D20" s="33"/>
      <c r="E20" s="33"/>
      <c r="F20" s="85">
        <f t="shared" si="0"/>
        <v>0</v>
      </c>
      <c r="G20" s="157" t="e">
        <f t="shared" si="1"/>
        <v>#DIV/0!</v>
      </c>
      <c r="H20" s="158"/>
      <c r="I20" s="159">
        <v>1.2</v>
      </c>
      <c r="J20" s="141">
        <f t="shared" si="2"/>
        <v>0</v>
      </c>
    </row>
    <row r="21" spans="1:10" ht="11.25">
      <c r="A21" s="102">
        <v>16</v>
      </c>
      <c r="B21" s="48"/>
      <c r="C21" s="85"/>
      <c r="D21" s="33"/>
      <c r="E21" s="33"/>
      <c r="F21" s="85">
        <f t="shared" si="0"/>
        <v>0</v>
      </c>
      <c r="G21" s="157" t="e">
        <f t="shared" si="1"/>
        <v>#DIV/0!</v>
      </c>
      <c r="H21" s="158"/>
      <c r="I21" s="159">
        <v>1.2</v>
      </c>
      <c r="J21" s="141">
        <f t="shared" si="2"/>
        <v>0</v>
      </c>
    </row>
    <row r="22" spans="1:10" ht="11.25">
      <c r="A22" s="102">
        <v>17</v>
      </c>
      <c r="B22" s="48"/>
      <c r="C22" s="85"/>
      <c r="D22" s="33"/>
      <c r="E22" s="33"/>
      <c r="F22" s="85">
        <f t="shared" si="0"/>
        <v>0</v>
      </c>
      <c r="G22" s="157" t="e">
        <f t="shared" si="1"/>
        <v>#DIV/0!</v>
      </c>
      <c r="H22" s="158"/>
      <c r="I22" s="159">
        <v>1.2</v>
      </c>
      <c r="J22" s="141">
        <f t="shared" si="2"/>
        <v>0</v>
      </c>
    </row>
    <row r="23" spans="1:10" ht="11.25">
      <c r="A23" s="102">
        <v>18</v>
      </c>
      <c r="B23" s="48"/>
      <c r="C23" s="85"/>
      <c r="D23" s="33"/>
      <c r="E23" s="33"/>
      <c r="F23" s="85">
        <f t="shared" si="0"/>
        <v>0</v>
      </c>
      <c r="G23" s="157" t="e">
        <f t="shared" si="1"/>
        <v>#DIV/0!</v>
      </c>
      <c r="H23" s="158"/>
      <c r="I23" s="159">
        <v>1.2</v>
      </c>
      <c r="J23" s="141">
        <f t="shared" si="2"/>
        <v>0</v>
      </c>
    </row>
    <row r="24" spans="1:10" ht="11.25">
      <c r="A24" s="102">
        <v>19</v>
      </c>
      <c r="B24" s="48"/>
      <c r="C24" s="85"/>
      <c r="D24" s="33"/>
      <c r="E24" s="33"/>
      <c r="F24" s="85">
        <f t="shared" si="0"/>
        <v>0</v>
      </c>
      <c r="G24" s="157" t="e">
        <f t="shared" si="1"/>
        <v>#DIV/0!</v>
      </c>
      <c r="H24" s="158"/>
      <c r="I24" s="159">
        <v>1.2</v>
      </c>
      <c r="J24" s="141">
        <f t="shared" si="2"/>
        <v>0</v>
      </c>
    </row>
    <row r="25" spans="1:10" ht="11.25">
      <c r="A25" s="102">
        <v>20</v>
      </c>
      <c r="B25" s="48"/>
      <c r="C25" s="85"/>
      <c r="D25" s="33"/>
      <c r="E25" s="33"/>
      <c r="F25" s="85">
        <f t="shared" si="0"/>
        <v>0</v>
      </c>
      <c r="G25" s="157" t="e">
        <f t="shared" si="1"/>
        <v>#DIV/0!</v>
      </c>
      <c r="H25" s="158"/>
      <c r="I25" s="159">
        <v>1.2</v>
      </c>
      <c r="J25" s="141">
        <f t="shared" si="2"/>
        <v>0</v>
      </c>
    </row>
    <row r="26" spans="1:10" ht="11.25">
      <c r="A26" s="102">
        <v>21</v>
      </c>
      <c r="B26" s="48"/>
      <c r="C26" s="85"/>
      <c r="D26" s="33"/>
      <c r="E26" s="33"/>
      <c r="F26" s="85">
        <f t="shared" si="0"/>
        <v>0</v>
      </c>
      <c r="G26" s="157" t="e">
        <f t="shared" si="1"/>
        <v>#DIV/0!</v>
      </c>
      <c r="H26" s="158"/>
      <c r="I26" s="159">
        <v>1.2</v>
      </c>
      <c r="J26" s="141">
        <f t="shared" si="2"/>
        <v>0</v>
      </c>
    </row>
    <row r="27" spans="1:10" ht="11.25">
      <c r="A27" s="102">
        <v>22</v>
      </c>
      <c r="B27" s="48"/>
      <c r="C27" s="85"/>
      <c r="D27" s="33"/>
      <c r="E27" s="33"/>
      <c r="F27" s="85">
        <f t="shared" si="0"/>
        <v>0</v>
      </c>
      <c r="G27" s="160" t="e">
        <f>C27/F27*100</f>
        <v>#DIV/0!</v>
      </c>
      <c r="H27" s="141"/>
      <c r="I27" s="159">
        <v>1.2</v>
      </c>
      <c r="J27" s="141">
        <f t="shared" si="2"/>
        <v>0</v>
      </c>
    </row>
    <row r="28" spans="1:10" ht="11.25">
      <c r="A28" s="102">
        <v>23</v>
      </c>
      <c r="B28" s="48"/>
      <c r="C28" s="142"/>
      <c r="D28" s="33"/>
      <c r="E28" s="33"/>
      <c r="F28" s="85">
        <f t="shared" si="0"/>
        <v>0</v>
      </c>
      <c r="G28" s="157" t="e">
        <f>C28/F28</f>
        <v>#DIV/0!</v>
      </c>
      <c r="H28" s="161"/>
      <c r="I28" s="159">
        <v>1.2</v>
      </c>
      <c r="J28" s="141">
        <f t="shared" si="2"/>
        <v>0</v>
      </c>
    </row>
    <row r="29" spans="1:10" ht="11.25">
      <c r="A29" s="102">
        <v>24</v>
      </c>
      <c r="B29" s="48"/>
      <c r="C29" s="152"/>
      <c r="D29" s="33"/>
      <c r="E29" s="33"/>
      <c r="F29" s="85">
        <f t="shared" si="0"/>
        <v>0</v>
      </c>
      <c r="G29" s="157" t="e">
        <f>C29/F29</f>
        <v>#DIV/0!</v>
      </c>
      <c r="H29" s="161"/>
      <c r="I29" s="159">
        <v>1.2</v>
      </c>
      <c r="J29" s="141">
        <f t="shared" si="2"/>
        <v>0</v>
      </c>
    </row>
    <row r="30" spans="1:10" ht="11.25">
      <c r="A30" s="196" t="s">
        <v>78</v>
      </c>
      <c r="B30" s="197"/>
      <c r="C30" s="86">
        <f>SUM(C6:C29)</f>
        <v>0</v>
      </c>
      <c r="D30" s="86">
        <f>SUM(D6:D29)</f>
        <v>37483</v>
      </c>
      <c r="E30" s="86">
        <f>SUM(E6:E29)</f>
        <v>4657.400000000001</v>
      </c>
      <c r="F30" s="143">
        <f>SUM(F6:F29)</f>
        <v>32825.6</v>
      </c>
      <c r="G30" s="144" t="s">
        <v>8</v>
      </c>
      <c r="H30" s="129" t="s">
        <v>8</v>
      </c>
      <c r="I30" s="131">
        <v>1.2</v>
      </c>
      <c r="J30" s="131" t="s">
        <v>8</v>
      </c>
    </row>
    <row r="31" spans="1:10" ht="11.25">
      <c r="A31" s="132"/>
      <c r="B31" s="23"/>
      <c r="H31" s="126"/>
      <c r="I31" s="134"/>
      <c r="J31" s="134"/>
    </row>
    <row r="32" spans="1:10" ht="11.25">
      <c r="A32" s="132"/>
      <c r="B32" s="23"/>
      <c r="H32" s="126"/>
      <c r="I32" s="134"/>
      <c r="J32" s="134"/>
    </row>
    <row r="33" spans="1:10" ht="11.25">
      <c r="A33" s="132"/>
      <c r="B33" s="23"/>
      <c r="H33" s="126"/>
      <c r="I33" s="134"/>
      <c r="J33" s="134"/>
    </row>
    <row r="34" spans="1:10" ht="11.25">
      <c r="A34" s="132"/>
      <c r="B34" s="23"/>
      <c r="H34" s="126"/>
      <c r="I34" s="134"/>
      <c r="J34" s="134"/>
    </row>
    <row r="35" spans="1:10" ht="11.25">
      <c r="A35" s="132"/>
      <c r="B35" s="23"/>
      <c r="H35" s="126"/>
      <c r="I35" s="134"/>
      <c r="J35" s="134"/>
    </row>
    <row r="36" spans="1:10" ht="11.25">
      <c r="A36" s="132"/>
      <c r="B36" s="23"/>
      <c r="H36" s="126"/>
      <c r="I36" s="134"/>
      <c r="J36" s="134"/>
    </row>
    <row r="37" spans="1:10" ht="11.25">
      <c r="A37" s="126"/>
      <c r="B37" s="134"/>
      <c r="H37" s="126"/>
      <c r="I37" s="134"/>
      <c r="J37" s="134"/>
    </row>
    <row r="38" spans="1:10" ht="11.25">
      <c r="A38" s="126"/>
      <c r="B38" s="134"/>
      <c r="H38" s="126"/>
      <c r="I38" s="134"/>
      <c r="J38" s="134"/>
    </row>
    <row r="39" spans="1:10" ht="11.25">
      <c r="A39" s="126"/>
      <c r="B39" s="134"/>
      <c r="H39" s="126"/>
      <c r="I39" s="134"/>
      <c r="J39" s="134"/>
    </row>
    <row r="40" spans="1:10" ht="11.25">
      <c r="A40" s="126"/>
      <c r="B40" s="134"/>
      <c r="H40" s="126"/>
      <c r="I40" s="134"/>
      <c r="J40" s="134"/>
    </row>
    <row r="41" spans="1:10" ht="11.25">
      <c r="A41" s="126"/>
      <c r="B41" s="134"/>
      <c r="H41" s="126"/>
      <c r="I41" s="134"/>
      <c r="J41" s="134"/>
    </row>
    <row r="42" spans="8:10" ht="11.25">
      <c r="H42" s="126"/>
      <c r="I42" s="134"/>
      <c r="J42" s="134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00390625" defaultRowHeight="12.75"/>
  <cols>
    <col min="1" max="1" width="3.375" style="118" customWidth="1"/>
    <col min="2" max="2" width="24.00390625" style="18" customWidth="1"/>
    <col min="3" max="3" width="33.375" style="82" customWidth="1"/>
    <col min="4" max="4" width="28.75390625" style="114" customWidth="1"/>
    <col min="5" max="5" width="11.875" style="117" customWidth="1"/>
    <col min="6" max="6" width="13.625" style="118" customWidth="1"/>
    <col min="7" max="7" width="11.125" style="18" customWidth="1"/>
    <col min="8" max="8" width="10.625" style="18" customWidth="1"/>
    <col min="9" max="16384" width="9.125" style="114" customWidth="1"/>
  </cols>
  <sheetData>
    <row r="1" spans="1:11" ht="43.5" customHeight="1">
      <c r="A1" s="202" t="s">
        <v>79</v>
      </c>
      <c r="B1" s="202"/>
      <c r="C1" s="202"/>
      <c r="D1" s="202"/>
      <c r="E1" s="202"/>
      <c r="F1" s="202"/>
      <c r="G1" s="202"/>
      <c r="H1" s="202"/>
      <c r="I1" s="145"/>
      <c r="J1" s="145"/>
      <c r="K1" s="145"/>
    </row>
    <row r="2" spans="1:2" ht="11.25">
      <c r="A2" s="115"/>
      <c r="B2" s="116"/>
    </row>
    <row r="3" spans="1:8" ht="58.5" customHeight="1">
      <c r="A3" s="198" t="s">
        <v>3</v>
      </c>
      <c r="B3" s="196" t="s">
        <v>102</v>
      </c>
      <c r="C3" s="100" t="s">
        <v>115</v>
      </c>
      <c r="D3" s="83" t="s">
        <v>144</v>
      </c>
      <c r="E3" s="100" t="s">
        <v>24</v>
      </c>
      <c r="F3" s="199" t="s">
        <v>80</v>
      </c>
      <c r="G3" s="199" t="s">
        <v>5</v>
      </c>
      <c r="H3" s="29" t="s">
        <v>6</v>
      </c>
    </row>
    <row r="4" spans="1:8" ht="38.25" customHeight="1">
      <c r="A4" s="205"/>
      <c r="B4" s="196"/>
      <c r="C4" s="136" t="s">
        <v>81</v>
      </c>
      <c r="D4" s="136" t="s">
        <v>76</v>
      </c>
      <c r="E4" s="146" t="s">
        <v>77</v>
      </c>
      <c r="F4" s="201"/>
      <c r="G4" s="201"/>
      <c r="H4" s="147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1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188">
        <v>0</v>
      </c>
      <c r="D6" s="156">
        <v>1031.3</v>
      </c>
      <c r="E6" s="139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102">
        <v>2</v>
      </c>
      <c r="B7" s="23" t="s">
        <v>173</v>
      </c>
      <c r="C7" s="153" t="s">
        <v>186</v>
      </c>
      <c r="D7" s="85">
        <v>886.4</v>
      </c>
      <c r="E7" s="139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102">
        <v>3</v>
      </c>
      <c r="B8" s="23" t="s">
        <v>183</v>
      </c>
      <c r="C8" s="152">
        <v>0</v>
      </c>
      <c r="D8" s="142">
        <v>787.7</v>
      </c>
      <c r="E8" s="139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102">
        <v>4</v>
      </c>
      <c r="B9" s="23" t="s">
        <v>176</v>
      </c>
      <c r="C9" s="151">
        <v>0</v>
      </c>
      <c r="D9" s="85">
        <v>939.7</v>
      </c>
      <c r="E9" s="139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102">
        <v>5</v>
      </c>
      <c r="B10" s="23" t="s">
        <v>177</v>
      </c>
      <c r="C10" s="150">
        <v>0</v>
      </c>
      <c r="D10" s="85">
        <v>1812.6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151">
        <v>0</v>
      </c>
      <c r="D11" s="85">
        <v>872.5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151">
        <v>0</v>
      </c>
      <c r="D12" s="85">
        <v>5024.4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151">
        <v>0</v>
      </c>
      <c r="D13" s="85">
        <v>1097.8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185</v>
      </c>
      <c r="C14" s="151">
        <v>0</v>
      </c>
      <c r="D14" s="85">
        <v>1617.8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151">
        <v>0</v>
      </c>
      <c r="D15" s="85">
        <v>772.9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151"/>
      <c r="D16" s="14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52"/>
      <c r="D17" s="149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151"/>
      <c r="D18" s="14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151"/>
      <c r="D19" s="14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52"/>
      <c r="D20" s="149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02">
        <v>16</v>
      </c>
      <c r="B21" s="23"/>
      <c r="C21" s="151"/>
      <c r="D21" s="148"/>
      <c r="E21" s="139" t="e">
        <f t="shared" si="0"/>
        <v>#DIV/0!</v>
      </c>
      <c r="F21" s="140"/>
      <c r="G21" s="141">
        <v>1.2</v>
      </c>
      <c r="H21" s="141">
        <f t="shared" si="1"/>
        <v>0</v>
      </c>
    </row>
    <row r="22" spans="1:8" ht="11.25">
      <c r="A22" s="102">
        <v>17</v>
      </c>
      <c r="B22" s="23"/>
      <c r="C22" s="153"/>
      <c r="D22" s="148"/>
      <c r="E22" s="139" t="e">
        <f t="shared" si="0"/>
        <v>#DIV/0!</v>
      </c>
      <c r="F22" s="140"/>
      <c r="G22" s="141">
        <v>1.2</v>
      </c>
      <c r="H22" s="141">
        <f t="shared" si="1"/>
        <v>0</v>
      </c>
    </row>
    <row r="23" spans="1:8" ht="11.25">
      <c r="A23" s="196" t="s">
        <v>78</v>
      </c>
      <c r="B23" s="197"/>
      <c r="C23" s="154">
        <f>SUM(C6:C22)</f>
        <v>0</v>
      </c>
      <c r="D23" s="143">
        <f>SUM(D6:D22)</f>
        <v>14843.099999999997</v>
      </c>
      <c r="E23" s="144" t="s">
        <v>8</v>
      </c>
      <c r="F23" s="129" t="s">
        <v>8</v>
      </c>
      <c r="G23" s="131">
        <v>1.2</v>
      </c>
      <c r="H23" s="131" t="s">
        <v>8</v>
      </c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32"/>
      <c r="B28" s="23"/>
      <c r="F28" s="126"/>
      <c r="G28" s="134"/>
      <c r="H28" s="134"/>
    </row>
    <row r="29" spans="1:8" ht="11.25">
      <c r="A29" s="132"/>
      <c r="B29" s="23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1:8" ht="11.25">
      <c r="A33" s="126"/>
      <c r="B33" s="134"/>
      <c r="F33" s="126"/>
      <c r="G33" s="134"/>
      <c r="H33" s="134"/>
    </row>
    <row r="34" spans="1:8" ht="11.25">
      <c r="A34" s="126"/>
      <c r="B34" s="134"/>
      <c r="F34" s="126"/>
      <c r="G34" s="134"/>
      <c r="H34" s="134"/>
    </row>
    <row r="35" spans="6:8" ht="11.25">
      <c r="F35" s="126"/>
      <c r="G35" s="134"/>
      <c r="H35" s="134"/>
    </row>
  </sheetData>
  <mergeCells count="6">
    <mergeCell ref="A1:H1"/>
    <mergeCell ref="A23:B23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5.125" style="118" customWidth="1"/>
    <col min="2" max="2" width="22.25390625" style="18" customWidth="1"/>
    <col min="3" max="3" width="29.00390625" style="82" customWidth="1"/>
    <col min="4" max="4" width="26.625" style="114" customWidth="1"/>
    <col min="5" max="5" width="12.375" style="117" customWidth="1"/>
    <col min="6" max="6" width="12.625" style="118" customWidth="1"/>
    <col min="7" max="7" width="12.375" style="18" customWidth="1"/>
    <col min="8" max="8" width="11.00390625" style="18" customWidth="1"/>
    <col min="9" max="16384" width="9.125" style="114" customWidth="1"/>
  </cols>
  <sheetData>
    <row r="1" spans="1:11" ht="42" customHeight="1">
      <c r="A1" s="202" t="s">
        <v>72</v>
      </c>
      <c r="B1" s="202"/>
      <c r="C1" s="202"/>
      <c r="D1" s="202"/>
      <c r="E1" s="202"/>
      <c r="F1" s="202"/>
      <c r="G1" s="202"/>
      <c r="H1" s="202"/>
      <c r="I1" s="135"/>
      <c r="J1" s="135"/>
      <c r="K1" s="135"/>
    </row>
    <row r="2" spans="1:2" ht="11.25">
      <c r="A2" s="115"/>
      <c r="B2" s="116"/>
    </row>
    <row r="3" spans="1:8" ht="56.25" customHeight="1">
      <c r="A3" s="198" t="s">
        <v>73</v>
      </c>
      <c r="B3" s="196" t="s">
        <v>102</v>
      </c>
      <c r="C3" s="100" t="s">
        <v>116</v>
      </c>
      <c r="D3" s="100" t="s">
        <v>117</v>
      </c>
      <c r="E3" s="100" t="s">
        <v>24</v>
      </c>
      <c r="F3" s="199" t="s">
        <v>74</v>
      </c>
      <c r="G3" s="199" t="s">
        <v>5</v>
      </c>
      <c r="H3" s="29" t="s">
        <v>6</v>
      </c>
    </row>
    <row r="4" spans="1:8" ht="37.5" customHeight="1">
      <c r="A4" s="205"/>
      <c r="B4" s="196"/>
      <c r="C4" s="136" t="s">
        <v>75</v>
      </c>
      <c r="D4" s="136" t="s">
        <v>76</v>
      </c>
      <c r="E4" s="137" t="s">
        <v>77</v>
      </c>
      <c r="F4" s="201"/>
      <c r="G4" s="201"/>
      <c r="H4" s="137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1">
        <v>4</v>
      </c>
      <c r="E5" s="83">
        <v>5</v>
      </c>
      <c r="F5" s="8">
        <v>6</v>
      </c>
      <c r="G5" s="8">
        <v>7</v>
      </c>
      <c r="H5" s="120">
        <v>8</v>
      </c>
    </row>
    <row r="6" spans="1:8" ht="22.5">
      <c r="A6" s="102">
        <v>1</v>
      </c>
      <c r="B6" s="23" t="s">
        <v>174</v>
      </c>
      <c r="C6" s="85">
        <v>0</v>
      </c>
      <c r="D6" s="138">
        <v>420</v>
      </c>
      <c r="E6" s="139">
        <f aca="true" t="shared" si="0" ref="E6:E20">C6/D6</f>
        <v>0</v>
      </c>
      <c r="F6" s="140">
        <v>1</v>
      </c>
      <c r="G6" s="141">
        <v>1.2</v>
      </c>
      <c r="H6" s="141">
        <f aca="true" t="shared" si="1" ref="H6:H20">F6*G6</f>
        <v>1.2</v>
      </c>
    </row>
    <row r="7" spans="1:8" ht="22.5">
      <c r="A7" s="102">
        <v>2</v>
      </c>
      <c r="B7" s="23" t="s">
        <v>173</v>
      </c>
      <c r="C7" s="85">
        <v>0</v>
      </c>
      <c r="D7" s="138">
        <v>132</v>
      </c>
      <c r="E7" s="139">
        <f t="shared" si="0"/>
        <v>0</v>
      </c>
      <c r="F7" s="140">
        <v>1</v>
      </c>
      <c r="G7" s="141">
        <v>1.2</v>
      </c>
      <c r="H7" s="141">
        <f t="shared" si="1"/>
        <v>1.2</v>
      </c>
    </row>
    <row r="8" spans="1:8" ht="22.5">
      <c r="A8" s="102">
        <v>3</v>
      </c>
      <c r="B8" s="23" t="s">
        <v>183</v>
      </c>
      <c r="C8" s="142">
        <v>0</v>
      </c>
      <c r="D8" s="138">
        <v>157</v>
      </c>
      <c r="E8" s="139">
        <f t="shared" si="0"/>
        <v>0</v>
      </c>
      <c r="F8" s="140">
        <v>1</v>
      </c>
      <c r="G8" s="141">
        <v>1.2</v>
      </c>
      <c r="H8" s="141">
        <f t="shared" si="1"/>
        <v>1.2</v>
      </c>
    </row>
    <row r="9" spans="1:8" ht="22.5">
      <c r="A9" s="102">
        <v>4</v>
      </c>
      <c r="B9" s="23" t="s">
        <v>187</v>
      </c>
      <c r="C9" s="85">
        <v>0</v>
      </c>
      <c r="D9" s="138">
        <v>334</v>
      </c>
      <c r="E9" s="139">
        <f t="shared" si="0"/>
        <v>0</v>
      </c>
      <c r="F9" s="140">
        <v>1</v>
      </c>
      <c r="G9" s="141">
        <v>1.2</v>
      </c>
      <c r="H9" s="141">
        <f t="shared" si="1"/>
        <v>1.2</v>
      </c>
    </row>
    <row r="10" spans="1:8" ht="22.5">
      <c r="A10" s="102">
        <v>5</v>
      </c>
      <c r="B10" s="23" t="s">
        <v>177</v>
      </c>
      <c r="C10" s="85">
        <v>0</v>
      </c>
      <c r="D10" s="138">
        <v>351</v>
      </c>
      <c r="E10" s="139">
        <f t="shared" si="0"/>
        <v>0</v>
      </c>
      <c r="F10" s="140">
        <v>1</v>
      </c>
      <c r="G10" s="141">
        <v>1.2</v>
      </c>
      <c r="H10" s="141">
        <f t="shared" si="1"/>
        <v>1.2</v>
      </c>
    </row>
    <row r="11" spans="1:8" ht="22.5">
      <c r="A11" s="102">
        <v>6</v>
      </c>
      <c r="B11" s="23" t="s">
        <v>178</v>
      </c>
      <c r="C11" s="85">
        <v>0</v>
      </c>
      <c r="D11" s="138">
        <v>198.4</v>
      </c>
      <c r="E11" s="139">
        <f t="shared" si="0"/>
        <v>0</v>
      </c>
      <c r="F11" s="140">
        <v>1</v>
      </c>
      <c r="G11" s="141">
        <v>1.2</v>
      </c>
      <c r="H11" s="141">
        <f t="shared" si="1"/>
        <v>1.2</v>
      </c>
    </row>
    <row r="12" spans="1:8" ht="22.5">
      <c r="A12" s="102">
        <v>7</v>
      </c>
      <c r="B12" s="23" t="s">
        <v>179</v>
      </c>
      <c r="C12" s="85">
        <v>0</v>
      </c>
      <c r="D12" s="138">
        <v>1967.5</v>
      </c>
      <c r="E12" s="139">
        <f t="shared" si="0"/>
        <v>0</v>
      </c>
      <c r="F12" s="140">
        <v>1</v>
      </c>
      <c r="G12" s="141">
        <v>1.2</v>
      </c>
      <c r="H12" s="141">
        <f t="shared" si="1"/>
        <v>1.2</v>
      </c>
    </row>
    <row r="13" spans="1:8" ht="22.5">
      <c r="A13" s="102">
        <v>8</v>
      </c>
      <c r="B13" s="23" t="s">
        <v>180</v>
      </c>
      <c r="C13" s="85">
        <v>0</v>
      </c>
      <c r="D13" s="138">
        <v>217</v>
      </c>
      <c r="E13" s="139">
        <f t="shared" si="0"/>
        <v>0</v>
      </c>
      <c r="F13" s="140">
        <v>1</v>
      </c>
      <c r="G13" s="141">
        <v>1.2</v>
      </c>
      <c r="H13" s="141">
        <f t="shared" si="1"/>
        <v>1.2</v>
      </c>
    </row>
    <row r="14" spans="1:8" ht="22.5">
      <c r="A14" s="102">
        <v>9</v>
      </c>
      <c r="B14" s="23" t="s">
        <v>181</v>
      </c>
      <c r="C14" s="85">
        <v>0</v>
      </c>
      <c r="D14" s="138">
        <v>420</v>
      </c>
      <c r="E14" s="139">
        <f t="shared" si="0"/>
        <v>0</v>
      </c>
      <c r="F14" s="140">
        <v>1</v>
      </c>
      <c r="G14" s="141">
        <v>1.2</v>
      </c>
      <c r="H14" s="141">
        <f t="shared" si="1"/>
        <v>1.2</v>
      </c>
    </row>
    <row r="15" spans="1:8" ht="22.5">
      <c r="A15" s="102">
        <v>10</v>
      </c>
      <c r="B15" s="23" t="s">
        <v>182</v>
      </c>
      <c r="C15" s="85">
        <v>0</v>
      </c>
      <c r="D15" s="138">
        <v>167</v>
      </c>
      <c r="E15" s="139">
        <f t="shared" si="0"/>
        <v>0</v>
      </c>
      <c r="F15" s="140">
        <v>1</v>
      </c>
      <c r="G15" s="141">
        <v>1.2</v>
      </c>
      <c r="H15" s="141">
        <f t="shared" si="1"/>
        <v>1.2</v>
      </c>
    </row>
    <row r="16" spans="1:8" ht="11.25">
      <c r="A16" s="102">
        <v>11</v>
      </c>
      <c r="B16" s="23"/>
      <c r="C16" s="85"/>
      <c r="D16" s="138"/>
      <c r="E16" s="139" t="e">
        <f t="shared" si="0"/>
        <v>#DIV/0!</v>
      </c>
      <c r="F16" s="140"/>
      <c r="G16" s="141">
        <v>1.2</v>
      </c>
      <c r="H16" s="141">
        <f t="shared" si="1"/>
        <v>0</v>
      </c>
    </row>
    <row r="17" spans="1:8" ht="11.25">
      <c r="A17" s="102">
        <v>12</v>
      </c>
      <c r="B17" s="23"/>
      <c r="C17" s="142"/>
      <c r="D17" s="138"/>
      <c r="E17" s="139" t="e">
        <f t="shared" si="0"/>
        <v>#DIV/0!</v>
      </c>
      <c r="F17" s="140"/>
      <c r="G17" s="141">
        <v>1.2</v>
      </c>
      <c r="H17" s="141">
        <f t="shared" si="1"/>
        <v>0</v>
      </c>
    </row>
    <row r="18" spans="1:8" ht="11.25">
      <c r="A18" s="102">
        <v>13</v>
      </c>
      <c r="B18" s="23"/>
      <c r="C18" s="85"/>
      <c r="D18" s="138"/>
      <c r="E18" s="139" t="e">
        <f t="shared" si="0"/>
        <v>#DIV/0!</v>
      </c>
      <c r="F18" s="140"/>
      <c r="G18" s="141">
        <v>1.2</v>
      </c>
      <c r="H18" s="141">
        <f t="shared" si="1"/>
        <v>0</v>
      </c>
    </row>
    <row r="19" spans="1:8" ht="11.25">
      <c r="A19" s="102">
        <v>14</v>
      </c>
      <c r="B19" s="23"/>
      <c r="C19" s="85"/>
      <c r="D19" s="138"/>
      <c r="E19" s="139" t="e">
        <f t="shared" si="0"/>
        <v>#DIV/0!</v>
      </c>
      <c r="F19" s="140"/>
      <c r="G19" s="141">
        <v>1.2</v>
      </c>
      <c r="H19" s="141">
        <f t="shared" si="1"/>
        <v>0</v>
      </c>
    </row>
    <row r="20" spans="1:8" ht="11.25">
      <c r="A20" s="102">
        <v>15</v>
      </c>
      <c r="B20" s="23"/>
      <c r="C20" s="142"/>
      <c r="D20" s="138"/>
      <c r="E20" s="139" t="e">
        <f t="shared" si="0"/>
        <v>#DIV/0!</v>
      </c>
      <c r="F20" s="140"/>
      <c r="G20" s="141">
        <v>1.2</v>
      </c>
      <c r="H20" s="141">
        <f t="shared" si="1"/>
        <v>0</v>
      </c>
    </row>
    <row r="21" spans="1:8" ht="11.25">
      <c r="A21" s="196" t="s">
        <v>78</v>
      </c>
      <c r="B21" s="197"/>
      <c r="C21" s="86">
        <f>SUM(C6:C20)</f>
        <v>0</v>
      </c>
      <c r="D21" s="143">
        <f>SUM(D6:D20)</f>
        <v>4363.9</v>
      </c>
      <c r="E21" s="144" t="s">
        <v>8</v>
      </c>
      <c r="F21" s="129" t="s">
        <v>8</v>
      </c>
      <c r="G21" s="131">
        <v>1.2</v>
      </c>
      <c r="H21" s="131" t="s">
        <v>8</v>
      </c>
    </row>
    <row r="22" spans="1:8" ht="11.25">
      <c r="A22" s="132"/>
      <c r="B22" s="23"/>
      <c r="F22" s="126"/>
      <c r="G22" s="134"/>
      <c r="H22" s="134"/>
    </row>
    <row r="23" spans="1:8" ht="11.25">
      <c r="A23" s="132"/>
      <c r="B23" s="23"/>
      <c r="F23" s="126"/>
      <c r="G23" s="134"/>
      <c r="H23" s="134"/>
    </row>
    <row r="24" spans="1:8" ht="11.25">
      <c r="A24" s="132"/>
      <c r="B24" s="23"/>
      <c r="F24" s="126"/>
      <c r="G24" s="134"/>
      <c r="H24" s="134"/>
    </row>
    <row r="25" spans="1:8" ht="11.25">
      <c r="A25" s="132"/>
      <c r="B25" s="23"/>
      <c r="F25" s="126"/>
      <c r="G25" s="134"/>
      <c r="H25" s="134"/>
    </row>
    <row r="26" spans="1:8" ht="11.25">
      <c r="A26" s="132"/>
      <c r="B26" s="23"/>
      <c r="F26" s="126"/>
      <c r="G26" s="134"/>
      <c r="H26" s="134"/>
    </row>
    <row r="27" spans="1:8" ht="11.25">
      <c r="A27" s="132"/>
      <c r="B27" s="23"/>
      <c r="F27" s="126"/>
      <c r="G27" s="134"/>
      <c r="H27" s="134"/>
    </row>
    <row r="28" spans="1:8" ht="11.25">
      <c r="A28" s="126"/>
      <c r="B28" s="134"/>
      <c r="F28" s="126"/>
      <c r="G28" s="134"/>
      <c r="H28" s="134"/>
    </row>
    <row r="29" spans="1:8" ht="11.25">
      <c r="A29" s="126"/>
      <c r="B29" s="134"/>
      <c r="F29" s="126"/>
      <c r="G29" s="134"/>
      <c r="H29" s="134"/>
    </row>
    <row r="30" spans="1:8" ht="11.25">
      <c r="A30" s="126"/>
      <c r="B30" s="134"/>
      <c r="F30" s="126"/>
      <c r="G30" s="134"/>
      <c r="H30" s="134"/>
    </row>
    <row r="31" spans="1:8" ht="11.25">
      <c r="A31" s="126"/>
      <c r="B31" s="134"/>
      <c r="F31" s="126"/>
      <c r="G31" s="134"/>
      <c r="H31" s="134"/>
    </row>
    <row r="32" spans="1:8" ht="11.25">
      <c r="A32" s="126"/>
      <c r="B32" s="134"/>
      <c r="F32" s="126"/>
      <c r="G32" s="134"/>
      <c r="H32" s="134"/>
    </row>
    <row r="33" spans="6:8" ht="11.25">
      <c r="F33" s="126"/>
      <c r="G33" s="134"/>
      <c r="H33" s="134"/>
    </row>
  </sheetData>
  <mergeCells count="6">
    <mergeCell ref="A1:H1"/>
    <mergeCell ref="A21:B21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xSplit="2" ySplit="4" topLeftCell="F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5"/>
    </sheetView>
  </sheetViews>
  <sheetFormatPr defaultColWidth="9.00390625" defaultRowHeight="12.75"/>
  <cols>
    <col min="1" max="1" width="3.375" style="118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4" customWidth="1"/>
    <col min="10" max="10" width="11.875" style="117" customWidth="1"/>
    <col min="11" max="11" width="12.125" style="118" customWidth="1"/>
    <col min="12" max="12" width="10.00390625" style="18" customWidth="1"/>
    <col min="13" max="13" width="9.125" style="18" customWidth="1"/>
    <col min="14" max="16384" width="9.125" style="114" customWidth="1"/>
  </cols>
  <sheetData>
    <row r="1" spans="1:16" ht="15.75" customHeight="1">
      <c r="A1" s="202" t="s">
        <v>118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113"/>
      <c r="O1" s="113"/>
      <c r="P1" s="113"/>
    </row>
    <row r="2" spans="1:4" ht="11.25">
      <c r="A2" s="115"/>
      <c r="B2" s="116"/>
      <c r="C2" s="116"/>
      <c r="D2" s="116"/>
    </row>
    <row r="3" spans="1:13" ht="137.25" customHeight="1">
      <c r="A3" s="198" t="s">
        <v>3</v>
      </c>
      <c r="B3" s="196" t="s">
        <v>102</v>
      </c>
      <c r="C3" s="68" t="s">
        <v>66</v>
      </c>
      <c r="D3" s="28" t="s">
        <v>145</v>
      </c>
      <c r="E3" s="28" t="s">
        <v>119</v>
      </c>
      <c r="F3" s="36" t="s">
        <v>206</v>
      </c>
      <c r="G3" s="36" t="s">
        <v>207</v>
      </c>
      <c r="H3" s="36" t="s">
        <v>208</v>
      </c>
      <c r="I3" s="100" t="s">
        <v>133</v>
      </c>
      <c r="J3" s="100" t="s">
        <v>24</v>
      </c>
      <c r="K3" s="199" t="s">
        <v>67</v>
      </c>
      <c r="L3" s="199" t="s">
        <v>5</v>
      </c>
      <c r="M3" s="29" t="s">
        <v>6</v>
      </c>
    </row>
    <row r="4" spans="1:13" ht="43.5" customHeight="1">
      <c r="A4" s="198"/>
      <c r="B4" s="196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9" t="s">
        <v>69</v>
      </c>
      <c r="J4" s="100" t="s">
        <v>70</v>
      </c>
      <c r="K4" s="201"/>
      <c r="L4" s="201"/>
      <c r="M4" s="120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1">
        <v>9</v>
      </c>
      <c r="J5" s="83">
        <v>10</v>
      </c>
      <c r="K5" s="8">
        <v>11</v>
      </c>
      <c r="L5" s="8">
        <v>12</v>
      </c>
      <c r="M5" s="120">
        <v>13</v>
      </c>
    </row>
    <row r="6" spans="1:13" ht="22.5">
      <c r="A6" s="102">
        <v>1</v>
      </c>
      <c r="B6" s="23" t="s">
        <v>174</v>
      </c>
      <c r="C6" s="122">
        <v>0</v>
      </c>
      <c r="D6" s="12">
        <v>0</v>
      </c>
      <c r="E6" s="123">
        <f aca="true" t="shared" si="0" ref="E6:E29">C6-D6</f>
        <v>0</v>
      </c>
      <c r="F6" s="54">
        <v>2497.3</v>
      </c>
      <c r="G6" s="13">
        <v>45.6</v>
      </c>
      <c r="H6" s="54">
        <v>230.1</v>
      </c>
      <c r="I6" s="124">
        <f aca="true" t="shared" si="1" ref="I6:I29">F6-G6-H6</f>
        <v>2221.6000000000004</v>
      </c>
      <c r="J6" s="125">
        <f aca="true" t="shared" si="2" ref="J6:J29">E6/I6*100</f>
        <v>0</v>
      </c>
      <c r="K6" s="126">
        <v>1</v>
      </c>
      <c r="L6" s="127">
        <v>1</v>
      </c>
      <c r="M6" s="127">
        <f aca="true" t="shared" si="3" ref="M6:M29">K6*L6</f>
        <v>1</v>
      </c>
    </row>
    <row r="7" spans="1:13" ht="22.5">
      <c r="A7" s="102">
        <v>2</v>
      </c>
      <c r="B7" s="23" t="s">
        <v>173</v>
      </c>
      <c r="C7" s="122">
        <v>0</v>
      </c>
      <c r="D7" s="54">
        <v>0</v>
      </c>
      <c r="E7" s="123">
        <f t="shared" si="0"/>
        <v>0</v>
      </c>
      <c r="F7" s="54">
        <v>1480.9</v>
      </c>
      <c r="G7" s="13">
        <v>45.6</v>
      </c>
      <c r="H7" s="54">
        <v>153.4</v>
      </c>
      <c r="I7" s="124">
        <f t="shared" si="1"/>
        <v>1281.9</v>
      </c>
      <c r="J7" s="125">
        <f t="shared" si="2"/>
        <v>0</v>
      </c>
      <c r="K7" s="126">
        <v>1</v>
      </c>
      <c r="L7" s="127">
        <v>1</v>
      </c>
      <c r="M7" s="127">
        <f t="shared" si="3"/>
        <v>1</v>
      </c>
    </row>
    <row r="8" spans="1:13" ht="22.5">
      <c r="A8" s="102">
        <v>3</v>
      </c>
      <c r="B8" s="23" t="s">
        <v>183</v>
      </c>
      <c r="C8" s="122">
        <v>0</v>
      </c>
      <c r="D8" s="54">
        <v>0</v>
      </c>
      <c r="E8" s="123">
        <f t="shared" si="0"/>
        <v>0</v>
      </c>
      <c r="F8" s="54">
        <v>1747.1</v>
      </c>
      <c r="G8" s="13">
        <v>45.6</v>
      </c>
      <c r="H8" s="54">
        <v>181.8</v>
      </c>
      <c r="I8" s="124">
        <f t="shared" si="1"/>
        <v>1519.7</v>
      </c>
      <c r="J8" s="125">
        <f t="shared" si="2"/>
        <v>0</v>
      </c>
      <c r="K8" s="126">
        <v>1</v>
      </c>
      <c r="L8" s="127">
        <v>1</v>
      </c>
      <c r="M8" s="127">
        <f t="shared" si="3"/>
        <v>1</v>
      </c>
    </row>
    <row r="9" spans="1:13" ht="22.5">
      <c r="A9" s="102">
        <v>4</v>
      </c>
      <c r="B9" s="23" t="s">
        <v>176</v>
      </c>
      <c r="C9" s="122">
        <v>0</v>
      </c>
      <c r="D9" s="54">
        <v>0</v>
      </c>
      <c r="E9" s="123">
        <f t="shared" si="0"/>
        <v>0</v>
      </c>
      <c r="F9" s="54">
        <v>1963.4</v>
      </c>
      <c r="G9" s="13">
        <v>45.6</v>
      </c>
      <c r="H9" s="54">
        <v>193</v>
      </c>
      <c r="I9" s="124">
        <f t="shared" si="1"/>
        <v>1724.8000000000002</v>
      </c>
      <c r="J9" s="125">
        <f t="shared" si="2"/>
        <v>0</v>
      </c>
      <c r="K9" s="126">
        <v>1</v>
      </c>
      <c r="L9" s="127">
        <v>1</v>
      </c>
      <c r="M9" s="127">
        <f t="shared" si="3"/>
        <v>1</v>
      </c>
    </row>
    <row r="10" spans="1:13" ht="22.5">
      <c r="A10" s="102">
        <v>5</v>
      </c>
      <c r="B10" s="23" t="s">
        <v>177</v>
      </c>
      <c r="C10" s="122">
        <v>0</v>
      </c>
      <c r="D10" s="54">
        <v>0</v>
      </c>
      <c r="E10" s="123">
        <f t="shared" si="0"/>
        <v>0</v>
      </c>
      <c r="F10" s="54">
        <v>3519.9</v>
      </c>
      <c r="G10" s="13">
        <v>113.8</v>
      </c>
      <c r="H10" s="54">
        <v>443.3</v>
      </c>
      <c r="I10" s="124">
        <f t="shared" si="1"/>
        <v>2962.7999999999997</v>
      </c>
      <c r="J10" s="125">
        <f t="shared" si="2"/>
        <v>0</v>
      </c>
      <c r="K10" s="126">
        <v>1</v>
      </c>
      <c r="L10" s="127">
        <v>1</v>
      </c>
      <c r="M10" s="127">
        <f t="shared" si="3"/>
        <v>1</v>
      </c>
    </row>
    <row r="11" spans="1:13" ht="22.5">
      <c r="A11" s="102">
        <v>6</v>
      </c>
      <c r="B11" s="23" t="s">
        <v>178</v>
      </c>
      <c r="C11" s="122">
        <v>0</v>
      </c>
      <c r="D11" s="54">
        <v>0</v>
      </c>
      <c r="E11" s="123">
        <f t="shared" si="0"/>
        <v>0</v>
      </c>
      <c r="F11" s="54">
        <v>1648.1</v>
      </c>
      <c r="G11" s="13">
        <v>45.6</v>
      </c>
      <c r="H11" s="54">
        <v>160.2</v>
      </c>
      <c r="I11" s="124">
        <f t="shared" si="1"/>
        <v>1442.3</v>
      </c>
      <c r="J11" s="125">
        <f t="shared" si="2"/>
        <v>0</v>
      </c>
      <c r="K11" s="126">
        <v>1</v>
      </c>
      <c r="L11" s="127">
        <v>1</v>
      </c>
      <c r="M11" s="127">
        <f t="shared" si="3"/>
        <v>1</v>
      </c>
    </row>
    <row r="12" spans="1:13" ht="22.5">
      <c r="A12" s="102">
        <v>7</v>
      </c>
      <c r="B12" s="23" t="s">
        <v>179</v>
      </c>
      <c r="C12" s="122">
        <v>0</v>
      </c>
      <c r="D12" s="54">
        <v>0</v>
      </c>
      <c r="E12" s="123">
        <f t="shared" si="0"/>
        <v>0</v>
      </c>
      <c r="F12" s="54">
        <v>15885</v>
      </c>
      <c r="G12" s="13">
        <v>969.9</v>
      </c>
      <c r="H12" s="54">
        <v>68.6</v>
      </c>
      <c r="I12" s="124">
        <f t="shared" si="1"/>
        <v>14846.5</v>
      </c>
      <c r="J12" s="125">
        <f t="shared" si="2"/>
        <v>0</v>
      </c>
      <c r="K12" s="126">
        <v>1</v>
      </c>
      <c r="L12" s="127">
        <v>1</v>
      </c>
      <c r="M12" s="127">
        <f t="shared" si="3"/>
        <v>1</v>
      </c>
    </row>
    <row r="13" spans="1:13" ht="22.5">
      <c r="A13" s="102">
        <v>8</v>
      </c>
      <c r="B13" s="23" t="s">
        <v>188</v>
      </c>
      <c r="C13" s="122">
        <v>0</v>
      </c>
      <c r="D13" s="54">
        <v>0</v>
      </c>
      <c r="E13" s="123">
        <f t="shared" si="0"/>
        <v>0</v>
      </c>
      <c r="F13" s="54">
        <v>2165.8</v>
      </c>
      <c r="G13" s="13">
        <v>45.6</v>
      </c>
      <c r="H13" s="54">
        <v>227</v>
      </c>
      <c r="I13" s="124">
        <f t="shared" si="1"/>
        <v>1893.2000000000003</v>
      </c>
      <c r="J13" s="125">
        <f t="shared" si="2"/>
        <v>0</v>
      </c>
      <c r="K13" s="126">
        <v>1</v>
      </c>
      <c r="L13" s="127">
        <v>1</v>
      </c>
      <c r="M13" s="127">
        <f t="shared" si="3"/>
        <v>1</v>
      </c>
    </row>
    <row r="14" spans="1:13" ht="22.5">
      <c r="A14" s="102">
        <v>9</v>
      </c>
      <c r="B14" s="23" t="s">
        <v>181</v>
      </c>
      <c r="C14" s="122">
        <v>0</v>
      </c>
      <c r="D14" s="54">
        <v>0</v>
      </c>
      <c r="E14" s="123">
        <f t="shared" si="0"/>
        <v>0</v>
      </c>
      <c r="F14" s="54">
        <v>4248.3</v>
      </c>
      <c r="G14" s="13">
        <v>113.8</v>
      </c>
      <c r="H14" s="54">
        <v>598.1</v>
      </c>
      <c r="I14" s="124">
        <f t="shared" si="1"/>
        <v>3536.4</v>
      </c>
      <c r="J14" s="125">
        <f t="shared" si="2"/>
        <v>0</v>
      </c>
      <c r="K14" s="126">
        <v>1</v>
      </c>
      <c r="L14" s="127">
        <v>1</v>
      </c>
      <c r="M14" s="127">
        <f t="shared" si="3"/>
        <v>1</v>
      </c>
    </row>
    <row r="15" spans="1:13" ht="22.5">
      <c r="A15" s="102">
        <v>10</v>
      </c>
      <c r="B15" s="23" t="s">
        <v>182</v>
      </c>
      <c r="C15" s="122">
        <v>0</v>
      </c>
      <c r="D15" s="54">
        <v>0</v>
      </c>
      <c r="E15" s="123">
        <f t="shared" si="0"/>
        <v>0</v>
      </c>
      <c r="F15" s="54">
        <v>2227.2</v>
      </c>
      <c r="G15" s="13">
        <v>787.9</v>
      </c>
      <c r="H15" s="54">
        <v>142.9</v>
      </c>
      <c r="I15" s="124">
        <f t="shared" si="1"/>
        <v>1296.3999999999996</v>
      </c>
      <c r="J15" s="125">
        <f t="shared" si="2"/>
        <v>0</v>
      </c>
      <c r="K15" s="126">
        <v>1</v>
      </c>
      <c r="L15" s="127">
        <v>1</v>
      </c>
      <c r="M15" s="127">
        <f t="shared" si="3"/>
        <v>1</v>
      </c>
    </row>
    <row r="16" spans="1:13" ht="11.25">
      <c r="A16" s="102">
        <v>11</v>
      </c>
      <c r="B16" s="23"/>
      <c r="C16" s="122"/>
      <c r="D16" s="54"/>
      <c r="E16" s="123">
        <f t="shared" si="0"/>
        <v>0</v>
      </c>
      <c r="F16" s="54"/>
      <c r="G16" s="13"/>
      <c r="H16" s="54"/>
      <c r="I16" s="124">
        <f t="shared" si="1"/>
        <v>0</v>
      </c>
      <c r="J16" s="125" t="e">
        <f t="shared" si="2"/>
        <v>#DIV/0!</v>
      </c>
      <c r="K16" s="126"/>
      <c r="L16" s="127">
        <v>1</v>
      </c>
      <c r="M16" s="127">
        <f t="shared" si="3"/>
        <v>0</v>
      </c>
    </row>
    <row r="17" spans="1:13" ht="11.25">
      <c r="A17" s="102">
        <v>12</v>
      </c>
      <c r="B17" s="23"/>
      <c r="C17" s="122"/>
      <c r="D17" s="12"/>
      <c r="E17" s="123">
        <f t="shared" si="0"/>
        <v>0</v>
      </c>
      <c r="F17" s="54"/>
      <c r="G17" s="13"/>
      <c r="H17" s="54"/>
      <c r="I17" s="124">
        <f t="shared" si="1"/>
        <v>0</v>
      </c>
      <c r="J17" s="125" t="e">
        <f t="shared" si="2"/>
        <v>#DIV/0!</v>
      </c>
      <c r="K17" s="126"/>
      <c r="L17" s="127">
        <v>1</v>
      </c>
      <c r="M17" s="127">
        <f t="shared" si="3"/>
        <v>0</v>
      </c>
    </row>
    <row r="18" spans="1:13" ht="11.25">
      <c r="A18" s="102">
        <v>13</v>
      </c>
      <c r="B18" s="23"/>
      <c r="C18" s="122"/>
      <c r="D18" s="12"/>
      <c r="E18" s="123">
        <f t="shared" si="0"/>
        <v>0</v>
      </c>
      <c r="F18" s="54"/>
      <c r="G18" s="13"/>
      <c r="H18" s="54"/>
      <c r="I18" s="124">
        <f t="shared" si="1"/>
        <v>0</v>
      </c>
      <c r="J18" s="125" t="e">
        <f t="shared" si="2"/>
        <v>#DIV/0!</v>
      </c>
      <c r="K18" s="126"/>
      <c r="L18" s="127">
        <v>1</v>
      </c>
      <c r="M18" s="127">
        <f t="shared" si="3"/>
        <v>0</v>
      </c>
    </row>
    <row r="19" spans="1:13" ht="11.25">
      <c r="A19" s="102">
        <v>14</v>
      </c>
      <c r="B19" s="23"/>
      <c r="C19" s="122"/>
      <c r="D19" s="12"/>
      <c r="E19" s="123">
        <f t="shared" si="0"/>
        <v>0</v>
      </c>
      <c r="F19" s="54"/>
      <c r="G19" s="13"/>
      <c r="H19" s="54"/>
      <c r="I19" s="124">
        <f t="shared" si="1"/>
        <v>0</v>
      </c>
      <c r="J19" s="125" t="e">
        <f t="shared" si="2"/>
        <v>#DIV/0!</v>
      </c>
      <c r="K19" s="126"/>
      <c r="L19" s="127">
        <v>1</v>
      </c>
      <c r="M19" s="127">
        <f t="shared" si="3"/>
        <v>0</v>
      </c>
    </row>
    <row r="20" spans="1:13" ht="11.25">
      <c r="A20" s="102">
        <v>15</v>
      </c>
      <c r="B20" s="23"/>
      <c r="C20" s="122"/>
      <c r="D20" s="12"/>
      <c r="E20" s="123">
        <f t="shared" si="0"/>
        <v>0</v>
      </c>
      <c r="F20" s="54"/>
      <c r="G20" s="13"/>
      <c r="H20" s="54"/>
      <c r="I20" s="124">
        <f t="shared" si="1"/>
        <v>0</v>
      </c>
      <c r="J20" s="125" t="e">
        <f t="shared" si="2"/>
        <v>#DIV/0!</v>
      </c>
      <c r="K20" s="126"/>
      <c r="L20" s="127">
        <v>1</v>
      </c>
      <c r="M20" s="127">
        <f t="shared" si="3"/>
        <v>0</v>
      </c>
    </row>
    <row r="21" spans="1:13" ht="11.25">
      <c r="A21" s="102">
        <v>16</v>
      </c>
      <c r="B21" s="23"/>
      <c r="C21" s="122"/>
      <c r="D21" s="12"/>
      <c r="E21" s="123">
        <f t="shared" si="0"/>
        <v>0</v>
      </c>
      <c r="F21" s="54"/>
      <c r="G21" s="13"/>
      <c r="H21" s="54"/>
      <c r="I21" s="124">
        <f t="shared" si="1"/>
        <v>0</v>
      </c>
      <c r="J21" s="125" t="e">
        <f t="shared" si="2"/>
        <v>#DIV/0!</v>
      </c>
      <c r="K21" s="126"/>
      <c r="L21" s="127">
        <v>1</v>
      </c>
      <c r="M21" s="127">
        <f t="shared" si="3"/>
        <v>0</v>
      </c>
    </row>
    <row r="22" spans="1:13" ht="11.25">
      <c r="A22" s="102">
        <v>17</v>
      </c>
      <c r="B22" s="23"/>
      <c r="C22" s="122"/>
      <c r="D22" s="54"/>
      <c r="E22" s="123">
        <f t="shared" si="0"/>
        <v>0</v>
      </c>
      <c r="F22" s="54"/>
      <c r="G22" s="13"/>
      <c r="H22" s="54"/>
      <c r="I22" s="124">
        <f t="shared" si="1"/>
        <v>0</v>
      </c>
      <c r="J22" s="125" t="e">
        <f t="shared" si="2"/>
        <v>#DIV/0!</v>
      </c>
      <c r="K22" s="126"/>
      <c r="L22" s="127">
        <v>1</v>
      </c>
      <c r="M22" s="127">
        <f t="shared" si="3"/>
        <v>0</v>
      </c>
    </row>
    <row r="23" spans="1:13" ht="11.25">
      <c r="A23" s="102">
        <v>18</v>
      </c>
      <c r="B23" s="23"/>
      <c r="C23" s="122"/>
      <c r="D23" s="54"/>
      <c r="E23" s="123">
        <f t="shared" si="0"/>
        <v>0</v>
      </c>
      <c r="F23" s="54"/>
      <c r="G23" s="13"/>
      <c r="H23" s="54"/>
      <c r="I23" s="124">
        <f t="shared" si="1"/>
        <v>0</v>
      </c>
      <c r="J23" s="125" t="e">
        <f t="shared" si="2"/>
        <v>#DIV/0!</v>
      </c>
      <c r="K23" s="126"/>
      <c r="L23" s="127">
        <v>1</v>
      </c>
      <c r="M23" s="127">
        <f t="shared" si="3"/>
        <v>0</v>
      </c>
    </row>
    <row r="24" spans="1:13" ht="11.25">
      <c r="A24" s="102">
        <v>19</v>
      </c>
      <c r="B24" s="23"/>
      <c r="C24" s="122"/>
      <c r="D24" s="12"/>
      <c r="E24" s="123">
        <f t="shared" si="0"/>
        <v>0</v>
      </c>
      <c r="F24" s="54"/>
      <c r="G24" s="13"/>
      <c r="H24" s="54"/>
      <c r="I24" s="124">
        <f t="shared" si="1"/>
        <v>0</v>
      </c>
      <c r="J24" s="125" t="e">
        <f t="shared" si="2"/>
        <v>#DIV/0!</v>
      </c>
      <c r="K24" s="126"/>
      <c r="L24" s="127">
        <v>1</v>
      </c>
      <c r="M24" s="127">
        <f t="shared" si="3"/>
        <v>0</v>
      </c>
    </row>
    <row r="25" spans="1:13" ht="11.25">
      <c r="A25" s="102">
        <v>20</v>
      </c>
      <c r="B25" s="23"/>
      <c r="C25" s="122"/>
      <c r="D25" s="12"/>
      <c r="E25" s="123">
        <f t="shared" si="0"/>
        <v>0</v>
      </c>
      <c r="F25" s="54"/>
      <c r="G25" s="13"/>
      <c r="H25" s="54"/>
      <c r="I25" s="124">
        <f t="shared" si="1"/>
        <v>0</v>
      </c>
      <c r="J25" s="125" t="e">
        <f t="shared" si="2"/>
        <v>#DIV/0!</v>
      </c>
      <c r="K25" s="126"/>
      <c r="L25" s="127">
        <v>1</v>
      </c>
      <c r="M25" s="127">
        <f t="shared" si="3"/>
        <v>0</v>
      </c>
    </row>
    <row r="26" spans="1:13" ht="11.25">
      <c r="A26" s="102">
        <v>21</v>
      </c>
      <c r="B26" s="23"/>
      <c r="C26" s="122"/>
      <c r="D26" s="54"/>
      <c r="E26" s="123">
        <f t="shared" si="0"/>
        <v>0</v>
      </c>
      <c r="F26" s="54"/>
      <c r="G26" s="13"/>
      <c r="H26" s="54"/>
      <c r="I26" s="124">
        <f t="shared" si="1"/>
        <v>0</v>
      </c>
      <c r="J26" s="125" t="e">
        <f t="shared" si="2"/>
        <v>#DIV/0!</v>
      </c>
      <c r="K26" s="126"/>
      <c r="L26" s="127">
        <v>1</v>
      </c>
      <c r="M26" s="127">
        <f t="shared" si="3"/>
        <v>0</v>
      </c>
    </row>
    <row r="27" spans="1:13" ht="11.25">
      <c r="A27" s="102">
        <v>22</v>
      </c>
      <c r="B27" s="23"/>
      <c r="C27" s="122"/>
      <c r="D27" s="12"/>
      <c r="E27" s="123">
        <f t="shared" si="0"/>
        <v>0</v>
      </c>
      <c r="F27" s="55"/>
      <c r="G27" s="18"/>
      <c r="H27" s="55"/>
      <c r="I27" s="124">
        <f t="shared" si="1"/>
        <v>0</v>
      </c>
      <c r="J27" s="125" t="e">
        <f t="shared" si="2"/>
        <v>#DIV/0!</v>
      </c>
      <c r="K27" s="126"/>
      <c r="L27" s="127">
        <v>1</v>
      </c>
      <c r="M27" s="127">
        <f t="shared" si="3"/>
        <v>0</v>
      </c>
    </row>
    <row r="28" spans="1:13" ht="11.25">
      <c r="A28" s="102">
        <v>23</v>
      </c>
      <c r="B28" s="23"/>
      <c r="C28" s="122"/>
      <c r="D28" s="12"/>
      <c r="E28" s="123">
        <f t="shared" si="0"/>
        <v>0</v>
      </c>
      <c r="F28" s="55"/>
      <c r="G28" s="18"/>
      <c r="H28" s="55"/>
      <c r="I28" s="124">
        <f t="shared" si="1"/>
        <v>0</v>
      </c>
      <c r="J28" s="125" t="e">
        <f t="shared" si="2"/>
        <v>#DIV/0!</v>
      </c>
      <c r="K28" s="126"/>
      <c r="L28" s="127">
        <v>1</v>
      </c>
      <c r="M28" s="127">
        <f t="shared" si="3"/>
        <v>0</v>
      </c>
    </row>
    <row r="29" spans="1:13" ht="11.25">
      <c r="A29" s="102">
        <v>24</v>
      </c>
      <c r="B29" s="23"/>
      <c r="C29" s="122"/>
      <c r="D29" s="12"/>
      <c r="E29" s="123">
        <f t="shared" si="0"/>
        <v>0</v>
      </c>
      <c r="F29" s="55"/>
      <c r="G29" s="18"/>
      <c r="H29" s="55"/>
      <c r="I29" s="124">
        <f t="shared" si="1"/>
        <v>0</v>
      </c>
      <c r="J29" s="125" t="e">
        <f t="shared" si="2"/>
        <v>#DIV/0!</v>
      </c>
      <c r="K29" s="126"/>
      <c r="L29" s="127">
        <v>1</v>
      </c>
      <c r="M29" s="127">
        <f t="shared" si="3"/>
        <v>0</v>
      </c>
    </row>
    <row r="30" spans="1:13" ht="11.25">
      <c r="A30" s="196" t="s">
        <v>65</v>
      </c>
      <c r="B30" s="197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37383</v>
      </c>
      <c r="G30" s="86">
        <f t="shared" si="4"/>
        <v>2259</v>
      </c>
      <c r="H30" s="86">
        <f t="shared" si="4"/>
        <v>2398.4</v>
      </c>
      <c r="I30" s="86">
        <f t="shared" si="4"/>
        <v>32725.6</v>
      </c>
      <c r="J30" s="128" t="s">
        <v>8</v>
      </c>
      <c r="K30" s="129" t="s">
        <v>8</v>
      </c>
      <c r="L30" s="130">
        <v>1</v>
      </c>
      <c r="M30" s="131" t="s">
        <v>8</v>
      </c>
    </row>
    <row r="31" spans="1:13" ht="11.25">
      <c r="A31" s="132"/>
      <c r="B31" s="23"/>
      <c r="C31" s="23"/>
      <c r="D31" s="23"/>
      <c r="I31" s="133"/>
      <c r="K31" s="126"/>
      <c r="L31" s="134"/>
      <c r="M31" s="134"/>
    </row>
    <row r="32" spans="1:13" ht="11.25">
      <c r="A32" s="132"/>
      <c r="B32" s="23"/>
      <c r="C32" s="23"/>
      <c r="D32" s="23"/>
      <c r="K32" s="126"/>
      <c r="L32" s="134"/>
      <c r="M32" s="134"/>
    </row>
    <row r="33" spans="1:13" ht="11.25">
      <c r="A33" s="132"/>
      <c r="B33" s="23"/>
      <c r="C33" s="23"/>
      <c r="D33" s="23"/>
      <c r="K33" s="126"/>
      <c r="L33" s="134"/>
      <c r="M33" s="134"/>
    </row>
    <row r="34" spans="1:13" ht="11.25">
      <c r="A34" s="132"/>
      <c r="B34" s="23"/>
      <c r="C34" s="23"/>
      <c r="D34" s="23"/>
      <c r="K34" s="126"/>
      <c r="L34" s="134"/>
      <c r="M34" s="134"/>
    </row>
    <row r="35" spans="1:13" ht="11.25">
      <c r="A35" s="132"/>
      <c r="B35" s="23"/>
      <c r="C35" s="23"/>
      <c r="D35" s="23"/>
      <c r="K35" s="126"/>
      <c r="L35" s="134"/>
      <c r="M35" s="134"/>
    </row>
    <row r="36" spans="1:13" ht="11.25">
      <c r="A36" s="132"/>
      <c r="B36" s="23"/>
      <c r="C36" s="23"/>
      <c r="D36" s="23"/>
      <c r="K36" s="126"/>
      <c r="L36" s="134"/>
      <c r="M36" s="134"/>
    </row>
    <row r="37" spans="1:13" ht="11.25">
      <c r="A37" s="126"/>
      <c r="B37" s="134"/>
      <c r="C37" s="134"/>
      <c r="D37" s="134"/>
      <c r="K37" s="126"/>
      <c r="L37" s="134"/>
      <c r="M37" s="134"/>
    </row>
    <row r="38" spans="1:13" ht="11.25">
      <c r="A38" s="126"/>
      <c r="B38" s="134"/>
      <c r="C38" s="134"/>
      <c r="D38" s="134"/>
      <c r="K38" s="126"/>
      <c r="L38" s="134"/>
      <c r="M38" s="134"/>
    </row>
    <row r="39" spans="1:13" ht="11.25">
      <c r="A39" s="126"/>
      <c r="B39" s="134"/>
      <c r="C39" s="134"/>
      <c r="D39" s="134"/>
      <c r="K39" s="126"/>
      <c r="L39" s="134"/>
      <c r="M39" s="134"/>
    </row>
    <row r="40" spans="1:13" ht="11.25">
      <c r="A40" s="126"/>
      <c r="B40" s="134"/>
      <c r="C40" s="134"/>
      <c r="D40" s="134"/>
      <c r="K40" s="126"/>
      <c r="L40" s="134"/>
      <c r="M40" s="134"/>
    </row>
    <row r="41" spans="1:13" ht="11.25">
      <c r="A41" s="126"/>
      <c r="B41" s="134"/>
      <c r="C41" s="134"/>
      <c r="D41" s="134"/>
      <c r="K41" s="126"/>
      <c r="L41" s="134"/>
      <c r="M41" s="134"/>
    </row>
    <row r="42" spans="11:13" ht="11.25">
      <c r="K42" s="126"/>
      <c r="L42" s="134"/>
      <c r="M42" s="134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="75" zoomScaleNormal="75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5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198" t="s">
        <v>3</v>
      </c>
      <c r="B3" s="196" t="s">
        <v>102</v>
      </c>
      <c r="C3" s="28" t="s">
        <v>121</v>
      </c>
      <c r="D3" s="27"/>
      <c r="E3" s="27"/>
      <c r="F3" s="36" t="s">
        <v>216</v>
      </c>
      <c r="G3" s="36" t="s">
        <v>221</v>
      </c>
      <c r="H3" s="36" t="s">
        <v>208</v>
      </c>
      <c r="I3" s="100" t="s">
        <v>134</v>
      </c>
      <c r="J3" s="100" t="s">
        <v>24</v>
      </c>
      <c r="K3" s="199" t="s">
        <v>15</v>
      </c>
      <c r="L3" s="199" t="s">
        <v>63</v>
      </c>
      <c r="M3" s="6" t="s">
        <v>6</v>
      </c>
    </row>
    <row r="4" spans="1:13" s="10" customFormat="1" ht="56.25" customHeight="1">
      <c r="A4" s="198"/>
      <c r="B4" s="196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1" t="s">
        <v>64</v>
      </c>
      <c r="J4" s="28" t="s">
        <v>62</v>
      </c>
      <c r="K4" s="201"/>
      <c r="L4" s="201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1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102">
        <v>1</v>
      </c>
      <c r="B6" s="48" t="s">
        <v>174</v>
      </c>
      <c r="C6" s="103">
        <v>0</v>
      </c>
      <c r="D6" s="104"/>
      <c r="E6" s="104"/>
      <c r="F6" s="54">
        <v>2497.3</v>
      </c>
      <c r="G6" s="13">
        <v>45.6</v>
      </c>
      <c r="H6" s="54">
        <v>230.1</v>
      </c>
      <c r="I6" s="105">
        <f aca="true" t="shared" si="0" ref="I6:I29">F6-G6-H6</f>
        <v>2221.6000000000004</v>
      </c>
      <c r="J6" s="106">
        <f aca="true" t="shared" si="1" ref="J6:J29">C6/I6*100</f>
        <v>0</v>
      </c>
      <c r="K6" s="107">
        <v>1</v>
      </c>
      <c r="L6" s="14">
        <v>0.75</v>
      </c>
      <c r="M6" s="14">
        <f aca="true" t="shared" si="2" ref="M6:M29">K6*L6</f>
        <v>0.75</v>
      </c>
    </row>
    <row r="7" spans="1:13" ht="22.5">
      <c r="A7" s="102">
        <v>2</v>
      </c>
      <c r="B7" s="48" t="s">
        <v>173</v>
      </c>
      <c r="C7" s="103">
        <v>0</v>
      </c>
      <c r="D7" s="104"/>
      <c r="E7" s="104"/>
      <c r="F7" s="54">
        <v>1480.9</v>
      </c>
      <c r="G7" s="13">
        <v>45.6</v>
      </c>
      <c r="H7" s="54">
        <v>153.4</v>
      </c>
      <c r="I7" s="105">
        <f t="shared" si="0"/>
        <v>1281.9</v>
      </c>
      <c r="J7" s="106">
        <f t="shared" si="1"/>
        <v>0</v>
      </c>
      <c r="K7" s="107">
        <v>1</v>
      </c>
      <c r="L7" s="14">
        <v>0.75</v>
      </c>
      <c r="M7" s="14">
        <f t="shared" si="2"/>
        <v>0.75</v>
      </c>
    </row>
    <row r="8" spans="1:13" ht="22.5">
      <c r="A8" s="102">
        <v>3</v>
      </c>
      <c r="B8" s="48" t="s">
        <v>183</v>
      </c>
      <c r="C8" s="103">
        <v>0</v>
      </c>
      <c r="D8" s="104"/>
      <c r="E8" s="104"/>
      <c r="F8" s="54">
        <v>1747.1</v>
      </c>
      <c r="G8" s="13">
        <v>45.6</v>
      </c>
      <c r="H8" s="54">
        <v>181.8</v>
      </c>
      <c r="I8" s="105">
        <f t="shared" si="0"/>
        <v>1519.7</v>
      </c>
      <c r="J8" s="106">
        <f t="shared" si="1"/>
        <v>0</v>
      </c>
      <c r="K8" s="107">
        <v>1</v>
      </c>
      <c r="L8" s="14">
        <v>0.75</v>
      </c>
      <c r="M8" s="14">
        <f t="shared" si="2"/>
        <v>0.75</v>
      </c>
    </row>
    <row r="9" spans="1:13" ht="22.5">
      <c r="A9" s="102">
        <v>4</v>
      </c>
      <c r="B9" s="48" t="s">
        <v>176</v>
      </c>
      <c r="C9" s="103">
        <v>0</v>
      </c>
      <c r="D9" s="104"/>
      <c r="E9" s="104"/>
      <c r="F9" s="54">
        <v>1963.4</v>
      </c>
      <c r="G9" s="13">
        <v>45.6</v>
      </c>
      <c r="H9" s="54">
        <v>193</v>
      </c>
      <c r="I9" s="105">
        <f t="shared" si="0"/>
        <v>1724.8000000000002</v>
      </c>
      <c r="J9" s="106">
        <f t="shared" si="1"/>
        <v>0</v>
      </c>
      <c r="K9" s="107">
        <v>1</v>
      </c>
      <c r="L9" s="14">
        <v>0.75</v>
      </c>
      <c r="M9" s="14">
        <f t="shared" si="2"/>
        <v>0.75</v>
      </c>
    </row>
    <row r="10" spans="1:13" ht="22.5">
      <c r="A10" s="102">
        <v>5</v>
      </c>
      <c r="B10" s="48" t="s">
        <v>177</v>
      </c>
      <c r="C10" s="103">
        <v>0</v>
      </c>
      <c r="D10" s="104"/>
      <c r="E10" s="104"/>
      <c r="F10" s="54">
        <v>3519.9</v>
      </c>
      <c r="G10" s="13">
        <v>113.8</v>
      </c>
      <c r="H10" s="54">
        <v>443.3</v>
      </c>
      <c r="I10" s="105">
        <f t="shared" si="0"/>
        <v>2962.7999999999997</v>
      </c>
      <c r="J10" s="106">
        <f t="shared" si="1"/>
        <v>0</v>
      </c>
      <c r="K10" s="107">
        <v>1</v>
      </c>
      <c r="L10" s="14">
        <v>0.75</v>
      </c>
      <c r="M10" s="14">
        <f t="shared" si="2"/>
        <v>0.75</v>
      </c>
    </row>
    <row r="11" spans="1:13" ht="22.5">
      <c r="A11" s="102">
        <v>6</v>
      </c>
      <c r="B11" s="48" t="s">
        <v>178</v>
      </c>
      <c r="C11" s="103">
        <v>0</v>
      </c>
      <c r="D11" s="104"/>
      <c r="E11" s="104"/>
      <c r="F11" s="54">
        <v>1648.1</v>
      </c>
      <c r="G11" s="13">
        <v>45.6</v>
      </c>
      <c r="H11" s="54">
        <v>160.2</v>
      </c>
      <c r="I11" s="105">
        <f t="shared" si="0"/>
        <v>1442.3</v>
      </c>
      <c r="J11" s="106">
        <f t="shared" si="1"/>
        <v>0</v>
      </c>
      <c r="K11" s="107">
        <v>1</v>
      </c>
      <c r="L11" s="14">
        <v>0.75</v>
      </c>
      <c r="M11" s="14">
        <f t="shared" si="2"/>
        <v>0.75</v>
      </c>
    </row>
    <row r="12" spans="1:13" ht="22.5">
      <c r="A12" s="102">
        <v>7</v>
      </c>
      <c r="B12" s="48" t="s">
        <v>189</v>
      </c>
      <c r="C12" s="103">
        <v>0</v>
      </c>
      <c r="D12" s="104"/>
      <c r="E12" s="104"/>
      <c r="F12" s="54">
        <v>15885</v>
      </c>
      <c r="G12" s="13">
        <v>969.9</v>
      </c>
      <c r="H12" s="54">
        <v>68.6</v>
      </c>
      <c r="I12" s="105">
        <f t="shared" si="0"/>
        <v>14846.5</v>
      </c>
      <c r="J12" s="106">
        <f t="shared" si="1"/>
        <v>0</v>
      </c>
      <c r="K12" s="107">
        <v>1</v>
      </c>
      <c r="L12" s="14">
        <v>0.75</v>
      </c>
      <c r="M12" s="14">
        <f t="shared" si="2"/>
        <v>0.75</v>
      </c>
    </row>
    <row r="13" spans="1:13" ht="22.5">
      <c r="A13" s="102">
        <v>8</v>
      </c>
      <c r="B13" s="48" t="s">
        <v>180</v>
      </c>
      <c r="C13" s="103">
        <v>0</v>
      </c>
      <c r="D13" s="104"/>
      <c r="E13" s="104"/>
      <c r="F13" s="54">
        <v>2165.8</v>
      </c>
      <c r="G13" s="13">
        <v>45.6</v>
      </c>
      <c r="H13" s="54">
        <v>227</v>
      </c>
      <c r="I13" s="105">
        <f t="shared" si="0"/>
        <v>1893.2000000000003</v>
      </c>
      <c r="J13" s="106">
        <f t="shared" si="1"/>
        <v>0</v>
      </c>
      <c r="K13" s="107">
        <v>1</v>
      </c>
      <c r="L13" s="14">
        <v>0.75</v>
      </c>
      <c r="M13" s="14">
        <f t="shared" si="2"/>
        <v>0.75</v>
      </c>
    </row>
    <row r="14" spans="1:13" ht="22.5">
      <c r="A14" s="102">
        <v>9</v>
      </c>
      <c r="B14" s="48" t="s">
        <v>181</v>
      </c>
      <c r="C14" s="103">
        <v>0</v>
      </c>
      <c r="D14" s="104"/>
      <c r="E14" s="104"/>
      <c r="F14" s="54">
        <v>4248.3</v>
      </c>
      <c r="G14" s="13">
        <v>113.8</v>
      </c>
      <c r="H14" s="54">
        <v>598.1</v>
      </c>
      <c r="I14" s="105">
        <f t="shared" si="0"/>
        <v>3536.4</v>
      </c>
      <c r="J14" s="106">
        <f t="shared" si="1"/>
        <v>0</v>
      </c>
      <c r="K14" s="107">
        <v>1</v>
      </c>
      <c r="L14" s="14">
        <v>0.75</v>
      </c>
      <c r="M14" s="14">
        <f t="shared" si="2"/>
        <v>0.75</v>
      </c>
    </row>
    <row r="15" spans="1:13" ht="22.5">
      <c r="A15" s="102">
        <v>10</v>
      </c>
      <c r="B15" s="48" t="s">
        <v>182</v>
      </c>
      <c r="C15" s="103">
        <v>0</v>
      </c>
      <c r="D15" s="104"/>
      <c r="E15" s="104"/>
      <c r="F15" s="54">
        <v>2227.2</v>
      </c>
      <c r="G15" s="13">
        <v>787.9</v>
      </c>
      <c r="H15" s="54">
        <v>142.9</v>
      </c>
      <c r="I15" s="105">
        <f t="shared" si="0"/>
        <v>1296.3999999999996</v>
      </c>
      <c r="J15" s="106">
        <f t="shared" si="1"/>
        <v>0</v>
      </c>
      <c r="K15" s="107">
        <v>1</v>
      </c>
      <c r="L15" s="14">
        <v>0.75</v>
      </c>
      <c r="M15" s="14">
        <f t="shared" si="2"/>
        <v>0.75</v>
      </c>
    </row>
    <row r="16" spans="1:13" ht="11.25">
      <c r="A16" s="102">
        <v>11</v>
      </c>
      <c r="B16" s="48"/>
      <c r="C16" s="103"/>
      <c r="D16" s="104"/>
      <c r="E16" s="104"/>
      <c r="F16" s="54"/>
      <c r="G16" s="13"/>
      <c r="H16" s="54"/>
      <c r="I16" s="105">
        <f t="shared" si="0"/>
        <v>0</v>
      </c>
      <c r="J16" s="106" t="e">
        <f t="shared" si="1"/>
        <v>#DIV/0!</v>
      </c>
      <c r="K16" s="107"/>
      <c r="L16" s="14">
        <v>0.75</v>
      </c>
      <c r="M16" s="14">
        <f t="shared" si="2"/>
        <v>0</v>
      </c>
    </row>
    <row r="17" spans="1:13" ht="11.25">
      <c r="A17" s="102">
        <v>12</v>
      </c>
      <c r="B17" s="48"/>
      <c r="C17" s="103"/>
      <c r="D17" s="104"/>
      <c r="E17" s="104"/>
      <c r="F17" s="54"/>
      <c r="G17" s="13"/>
      <c r="H17" s="54"/>
      <c r="I17" s="105">
        <f t="shared" si="0"/>
        <v>0</v>
      </c>
      <c r="J17" s="106" t="e">
        <f t="shared" si="1"/>
        <v>#DIV/0!</v>
      </c>
      <c r="K17" s="107"/>
      <c r="L17" s="14">
        <v>0.75</v>
      </c>
      <c r="M17" s="14">
        <f t="shared" si="2"/>
        <v>0</v>
      </c>
    </row>
    <row r="18" spans="1:13" ht="11.25">
      <c r="A18" s="102">
        <v>13</v>
      </c>
      <c r="B18" s="48"/>
      <c r="C18" s="103"/>
      <c r="D18" s="104"/>
      <c r="E18" s="104"/>
      <c r="F18" s="54"/>
      <c r="G18" s="13"/>
      <c r="H18" s="54"/>
      <c r="I18" s="105">
        <f t="shared" si="0"/>
        <v>0</v>
      </c>
      <c r="J18" s="106" t="e">
        <f t="shared" si="1"/>
        <v>#DIV/0!</v>
      </c>
      <c r="K18" s="107"/>
      <c r="L18" s="14">
        <v>0.75</v>
      </c>
      <c r="M18" s="14">
        <f t="shared" si="2"/>
        <v>0</v>
      </c>
    </row>
    <row r="19" spans="1:13" ht="11.25">
      <c r="A19" s="102">
        <v>14</v>
      </c>
      <c r="B19" s="48"/>
      <c r="C19" s="103"/>
      <c r="D19" s="104"/>
      <c r="E19" s="104"/>
      <c r="F19" s="54"/>
      <c r="G19" s="13"/>
      <c r="H19" s="54"/>
      <c r="I19" s="105">
        <f t="shared" si="0"/>
        <v>0</v>
      </c>
      <c r="J19" s="106" t="e">
        <f t="shared" si="1"/>
        <v>#DIV/0!</v>
      </c>
      <c r="K19" s="107"/>
      <c r="L19" s="14">
        <v>0.75</v>
      </c>
      <c r="M19" s="14">
        <f t="shared" si="2"/>
        <v>0</v>
      </c>
    </row>
    <row r="20" spans="1:13" ht="11.25">
      <c r="A20" s="102">
        <v>15</v>
      </c>
      <c r="B20" s="48"/>
      <c r="C20" s="103"/>
      <c r="D20" s="104"/>
      <c r="E20" s="104"/>
      <c r="F20" s="54"/>
      <c r="G20" s="13"/>
      <c r="H20" s="54"/>
      <c r="I20" s="105">
        <f t="shared" si="0"/>
        <v>0</v>
      </c>
      <c r="J20" s="106" t="e">
        <f t="shared" si="1"/>
        <v>#DIV/0!</v>
      </c>
      <c r="K20" s="107"/>
      <c r="L20" s="14">
        <v>0.75</v>
      </c>
      <c r="M20" s="14">
        <f t="shared" si="2"/>
        <v>0</v>
      </c>
    </row>
    <row r="21" spans="1:13" ht="11.25">
      <c r="A21" s="102">
        <v>16</v>
      </c>
      <c r="B21" s="48"/>
      <c r="C21" s="103"/>
      <c r="D21" s="104"/>
      <c r="E21" s="104"/>
      <c r="F21" s="54"/>
      <c r="G21" s="13"/>
      <c r="H21" s="54"/>
      <c r="I21" s="105">
        <f t="shared" si="0"/>
        <v>0</v>
      </c>
      <c r="J21" s="106" t="e">
        <f t="shared" si="1"/>
        <v>#DIV/0!</v>
      </c>
      <c r="K21" s="107"/>
      <c r="L21" s="14">
        <v>0.75</v>
      </c>
      <c r="M21" s="14">
        <f t="shared" si="2"/>
        <v>0</v>
      </c>
    </row>
    <row r="22" spans="1:13" ht="11.25">
      <c r="A22" s="102">
        <v>17</v>
      </c>
      <c r="B22" s="48"/>
      <c r="C22" s="103"/>
      <c r="D22" s="104"/>
      <c r="E22" s="104"/>
      <c r="F22" s="54"/>
      <c r="G22" s="13"/>
      <c r="H22" s="54"/>
      <c r="I22" s="105">
        <f t="shared" si="0"/>
        <v>0</v>
      </c>
      <c r="J22" s="106" t="e">
        <f t="shared" si="1"/>
        <v>#DIV/0!</v>
      </c>
      <c r="K22" s="107"/>
      <c r="L22" s="14">
        <v>0.75</v>
      </c>
      <c r="M22" s="14">
        <f t="shared" si="2"/>
        <v>0</v>
      </c>
    </row>
    <row r="23" spans="1:13" ht="11.25">
      <c r="A23" s="102">
        <v>18</v>
      </c>
      <c r="B23" s="48"/>
      <c r="C23" s="103"/>
      <c r="D23" s="104"/>
      <c r="E23" s="104"/>
      <c r="F23" s="54"/>
      <c r="G23" s="13"/>
      <c r="H23" s="54"/>
      <c r="I23" s="105">
        <f t="shared" si="0"/>
        <v>0</v>
      </c>
      <c r="J23" s="106" t="e">
        <f t="shared" si="1"/>
        <v>#DIV/0!</v>
      </c>
      <c r="K23" s="107"/>
      <c r="L23" s="14">
        <v>0.75</v>
      </c>
      <c r="M23" s="14">
        <f t="shared" si="2"/>
        <v>0</v>
      </c>
    </row>
    <row r="24" spans="1:13" ht="11.25">
      <c r="A24" s="102">
        <v>19</v>
      </c>
      <c r="B24" s="48"/>
      <c r="C24" s="103"/>
      <c r="D24" s="104"/>
      <c r="E24" s="104"/>
      <c r="F24" s="54"/>
      <c r="G24" s="13"/>
      <c r="H24" s="54"/>
      <c r="I24" s="105">
        <f t="shared" si="0"/>
        <v>0</v>
      </c>
      <c r="J24" s="106" t="e">
        <f t="shared" si="1"/>
        <v>#DIV/0!</v>
      </c>
      <c r="K24" s="107"/>
      <c r="L24" s="14">
        <v>0.75</v>
      </c>
      <c r="M24" s="14">
        <f t="shared" si="2"/>
        <v>0</v>
      </c>
    </row>
    <row r="25" spans="1:13" ht="11.25">
      <c r="A25" s="102">
        <v>20</v>
      </c>
      <c r="B25" s="48"/>
      <c r="C25" s="103"/>
      <c r="D25" s="104"/>
      <c r="E25" s="104"/>
      <c r="F25" s="54"/>
      <c r="G25" s="13"/>
      <c r="H25" s="54"/>
      <c r="I25" s="105">
        <f t="shared" si="0"/>
        <v>0</v>
      </c>
      <c r="J25" s="106" t="e">
        <f t="shared" si="1"/>
        <v>#DIV/0!</v>
      </c>
      <c r="K25" s="107"/>
      <c r="L25" s="14">
        <v>0.75</v>
      </c>
      <c r="M25" s="14">
        <f t="shared" si="2"/>
        <v>0</v>
      </c>
    </row>
    <row r="26" spans="1:13" ht="11.25">
      <c r="A26" s="102">
        <v>21</v>
      </c>
      <c r="B26" s="48"/>
      <c r="C26" s="103"/>
      <c r="D26" s="104"/>
      <c r="E26" s="104"/>
      <c r="F26" s="54"/>
      <c r="G26" s="13"/>
      <c r="H26" s="54"/>
      <c r="I26" s="105">
        <f t="shared" si="0"/>
        <v>0</v>
      </c>
      <c r="J26" s="106" t="e">
        <f t="shared" si="1"/>
        <v>#DIV/0!</v>
      </c>
      <c r="K26" s="107"/>
      <c r="L26" s="14">
        <v>0.75</v>
      </c>
      <c r="M26" s="14">
        <f t="shared" si="2"/>
        <v>0</v>
      </c>
    </row>
    <row r="27" spans="1:13" ht="11.25">
      <c r="A27" s="102">
        <v>22</v>
      </c>
      <c r="B27" s="48"/>
      <c r="C27" s="103"/>
      <c r="D27" s="108"/>
      <c r="E27" s="108"/>
      <c r="F27" s="55"/>
      <c r="G27" s="18"/>
      <c r="H27" s="55"/>
      <c r="I27" s="105">
        <f t="shared" si="0"/>
        <v>0</v>
      </c>
      <c r="J27" s="106" t="e">
        <f t="shared" si="1"/>
        <v>#DIV/0!</v>
      </c>
      <c r="K27" s="107"/>
      <c r="L27" s="14">
        <v>0.75</v>
      </c>
      <c r="M27" s="14">
        <f t="shared" si="2"/>
        <v>0</v>
      </c>
    </row>
    <row r="28" spans="1:13" ht="11.25">
      <c r="A28" s="102">
        <v>23</v>
      </c>
      <c r="B28" s="48"/>
      <c r="C28" s="103"/>
      <c r="D28" s="108"/>
      <c r="E28" s="108"/>
      <c r="F28" s="55"/>
      <c r="G28" s="18"/>
      <c r="H28" s="55"/>
      <c r="I28" s="105">
        <f t="shared" si="0"/>
        <v>0</v>
      </c>
      <c r="J28" s="106" t="e">
        <f t="shared" si="1"/>
        <v>#DIV/0!</v>
      </c>
      <c r="K28" s="107"/>
      <c r="L28" s="14">
        <v>0.75</v>
      </c>
      <c r="M28" s="14">
        <f t="shared" si="2"/>
        <v>0</v>
      </c>
    </row>
    <row r="29" spans="1:13" ht="11.25">
      <c r="A29" s="102">
        <v>24</v>
      </c>
      <c r="B29" s="48"/>
      <c r="C29" s="103"/>
      <c r="D29" s="108"/>
      <c r="E29" s="108"/>
      <c r="F29" s="55"/>
      <c r="G29" s="18"/>
      <c r="H29" s="55"/>
      <c r="I29" s="105">
        <f t="shared" si="0"/>
        <v>0</v>
      </c>
      <c r="J29" s="106" t="e">
        <f t="shared" si="1"/>
        <v>#DIV/0!</v>
      </c>
      <c r="K29" s="107"/>
      <c r="L29" s="14">
        <v>0.75</v>
      </c>
      <c r="M29" s="14">
        <f t="shared" si="2"/>
        <v>0</v>
      </c>
    </row>
    <row r="30" spans="1:13" ht="11.25">
      <c r="A30" s="196" t="s">
        <v>65</v>
      </c>
      <c r="B30" s="197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37383</v>
      </c>
      <c r="G30" s="19">
        <f t="shared" si="3"/>
        <v>2259</v>
      </c>
      <c r="H30" s="19">
        <f t="shared" si="3"/>
        <v>2398.4</v>
      </c>
      <c r="I30" s="19">
        <f t="shared" si="3"/>
        <v>32725.6</v>
      </c>
      <c r="J30" s="109" t="s">
        <v>8</v>
      </c>
      <c r="K30" s="110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1"/>
      <c r="K41" s="24"/>
    </row>
    <row r="42" spans="1:11" s="25" customFormat="1" ht="11.25">
      <c r="A42" s="24"/>
      <c r="I42" s="111"/>
      <c r="K42" s="24"/>
    </row>
    <row r="43" ht="11.25">
      <c r="I43" s="112"/>
    </row>
    <row r="44" ht="11.25">
      <c r="I44" s="112"/>
    </row>
    <row r="45" ht="11.25">
      <c r="I45" s="112"/>
    </row>
    <row r="46" ht="11.25">
      <c r="I46" s="112"/>
    </row>
    <row r="47" ht="11.25">
      <c r="I47" s="112"/>
    </row>
    <row r="48" ht="11.25">
      <c r="I48" s="112"/>
    </row>
    <row r="49" ht="11.25">
      <c r="I49" s="112"/>
    </row>
    <row r="50" ht="11.25">
      <c r="I50" s="112"/>
    </row>
    <row r="51" ht="11.25">
      <c r="I51" s="112"/>
    </row>
    <row r="52" ht="11.25">
      <c r="I52" s="112"/>
    </row>
    <row r="53" ht="11.25">
      <c r="I53" s="112"/>
    </row>
    <row r="54" ht="11.25">
      <c r="I54" s="112"/>
    </row>
    <row r="55" ht="11.25">
      <c r="I55" s="112"/>
    </row>
    <row r="56" ht="11.25">
      <c r="I56" s="112"/>
    </row>
    <row r="57" ht="11.25">
      <c r="I57" s="112"/>
    </row>
    <row r="58" ht="11.25">
      <c r="I58" s="112"/>
    </row>
    <row r="59" ht="11.25">
      <c r="I59" s="112"/>
    </row>
    <row r="60" ht="11.25">
      <c r="I60" s="112"/>
    </row>
    <row r="61" ht="11.25">
      <c r="I61" s="112"/>
    </row>
    <row r="62" ht="11.25">
      <c r="I62" s="112"/>
    </row>
    <row r="63" ht="11.25">
      <c r="I63" s="112"/>
    </row>
    <row r="64" ht="11.25">
      <c r="I64" s="112"/>
    </row>
    <row r="65" ht="11.25">
      <c r="I65" s="112"/>
    </row>
    <row r="66" ht="11.25">
      <c r="I66" s="112"/>
    </row>
    <row r="67" ht="11.25">
      <c r="I67" s="112"/>
    </row>
    <row r="68" ht="11.25">
      <c r="I68" s="112"/>
    </row>
    <row r="69" ht="11.25">
      <c r="I69" s="112"/>
    </row>
    <row r="70" ht="11.25">
      <c r="I70" s="112"/>
    </row>
    <row r="71" ht="11.25">
      <c r="I71" s="112"/>
    </row>
    <row r="72" ht="11.25">
      <c r="I72" s="112"/>
    </row>
    <row r="73" ht="11.25">
      <c r="I73" s="112"/>
    </row>
    <row r="74" ht="11.25">
      <c r="I74" s="112"/>
    </row>
    <row r="75" ht="11.25">
      <c r="I75" s="112"/>
    </row>
    <row r="76" ht="11.25">
      <c r="I76" s="112"/>
    </row>
    <row r="77" ht="11.25">
      <c r="I77" s="112"/>
    </row>
    <row r="78" ht="11.25">
      <c r="I78" s="112"/>
    </row>
    <row r="79" ht="11.25">
      <c r="I79" s="112"/>
    </row>
    <row r="80" ht="11.25">
      <c r="I80" s="112"/>
    </row>
    <row r="81" ht="11.25">
      <c r="I81" s="112"/>
    </row>
    <row r="82" ht="11.25">
      <c r="I82" s="112"/>
    </row>
    <row r="83" ht="11.25">
      <c r="I83" s="112"/>
    </row>
    <row r="84" ht="11.25">
      <c r="I84" s="112"/>
    </row>
    <row r="85" ht="11.25">
      <c r="I85" s="112"/>
    </row>
    <row r="86" ht="11.25">
      <c r="I86" s="112"/>
    </row>
    <row r="87" ht="11.25">
      <c r="I87" s="112"/>
    </row>
    <row r="88" ht="11.25">
      <c r="I88" s="112"/>
    </row>
    <row r="89" ht="11.25">
      <c r="I89" s="112"/>
    </row>
    <row r="90" ht="11.25">
      <c r="I90" s="112"/>
    </row>
    <row r="91" ht="11.25">
      <c r="I91" s="112"/>
    </row>
    <row r="92" ht="11.25">
      <c r="I92" s="112"/>
    </row>
    <row r="93" ht="11.25">
      <c r="I93" s="112"/>
    </row>
    <row r="94" ht="11.25">
      <c r="I94" s="112"/>
    </row>
    <row r="95" ht="11.25">
      <c r="I95" s="112"/>
    </row>
    <row r="96" ht="11.25">
      <c r="I96" s="112"/>
    </row>
    <row r="97" ht="11.25">
      <c r="I97" s="112"/>
    </row>
    <row r="98" ht="11.25">
      <c r="I98" s="112"/>
    </row>
    <row r="99" ht="11.25">
      <c r="I99" s="112"/>
    </row>
    <row r="100" ht="11.25">
      <c r="I100" s="112"/>
    </row>
    <row r="101" ht="11.25">
      <c r="I101" s="112"/>
    </row>
    <row r="102" ht="11.25">
      <c r="I102" s="112"/>
    </row>
    <row r="103" ht="11.25">
      <c r="I103" s="112"/>
    </row>
    <row r="104" ht="11.25">
      <c r="I104" s="112"/>
    </row>
    <row r="105" ht="11.25">
      <c r="I105" s="112"/>
    </row>
    <row r="106" ht="11.25">
      <c r="I106" s="112"/>
    </row>
    <row r="107" ht="11.25">
      <c r="I107" s="112"/>
    </row>
    <row r="108" ht="11.25">
      <c r="I108" s="112"/>
    </row>
    <row r="109" ht="11.25">
      <c r="I109" s="112"/>
    </row>
    <row r="110" ht="11.25">
      <c r="I110" s="112"/>
    </row>
    <row r="111" ht="11.25">
      <c r="I111" s="112"/>
    </row>
    <row r="112" ht="11.25">
      <c r="I112" s="112"/>
    </row>
    <row r="113" ht="11.25">
      <c r="I113" s="112"/>
    </row>
    <row r="114" ht="11.25">
      <c r="I114" s="112"/>
    </row>
    <row r="115" ht="11.25">
      <c r="I115" s="112"/>
    </row>
    <row r="116" ht="11.25">
      <c r="I116" s="112"/>
    </row>
    <row r="117" ht="11.25">
      <c r="I117" s="112"/>
    </row>
    <row r="118" ht="11.25">
      <c r="I118" s="112"/>
    </row>
    <row r="119" ht="11.25">
      <c r="I119" s="112"/>
    </row>
    <row r="120" ht="11.25">
      <c r="I120" s="112"/>
    </row>
    <row r="121" ht="11.25">
      <c r="I121" s="112"/>
    </row>
    <row r="122" ht="11.25">
      <c r="I122" s="112"/>
    </row>
    <row r="123" ht="11.25">
      <c r="I123" s="112"/>
    </row>
    <row r="124" ht="11.25">
      <c r="I124" s="112"/>
    </row>
    <row r="125" ht="11.25">
      <c r="I125" s="112"/>
    </row>
    <row r="126" ht="11.25">
      <c r="I126" s="112"/>
    </row>
    <row r="127" ht="11.25">
      <c r="I127" s="112"/>
    </row>
    <row r="128" ht="11.25">
      <c r="I128" s="112"/>
    </row>
    <row r="129" ht="11.25">
      <c r="I129" s="112"/>
    </row>
    <row r="130" ht="11.25">
      <c r="I130" s="112"/>
    </row>
    <row r="131" ht="11.25">
      <c r="I131" s="112"/>
    </row>
    <row r="132" ht="11.25">
      <c r="I132" s="112"/>
    </row>
    <row r="133" ht="11.25">
      <c r="I133" s="112"/>
    </row>
    <row r="134" ht="11.25">
      <c r="I134" s="112"/>
    </row>
    <row r="135" ht="11.25">
      <c r="I135" s="112"/>
    </row>
    <row r="136" ht="11.25">
      <c r="I136" s="112"/>
    </row>
    <row r="137" ht="11.25">
      <c r="I137" s="112"/>
    </row>
    <row r="138" ht="11.25">
      <c r="I138" s="112"/>
    </row>
    <row r="139" ht="11.25">
      <c r="I139" s="112"/>
    </row>
    <row r="140" ht="11.25">
      <c r="I140" s="112"/>
    </row>
    <row r="141" ht="11.25">
      <c r="I141" s="112"/>
    </row>
    <row r="142" ht="11.25">
      <c r="I142" s="112"/>
    </row>
    <row r="143" ht="11.25">
      <c r="I143" s="112"/>
    </row>
    <row r="144" ht="11.25">
      <c r="I144" s="112"/>
    </row>
    <row r="145" ht="11.25">
      <c r="I145" s="112"/>
    </row>
    <row r="146" ht="11.25">
      <c r="I146" s="112"/>
    </row>
    <row r="147" ht="11.25">
      <c r="I147" s="112"/>
    </row>
    <row r="148" ht="11.25">
      <c r="I148" s="112"/>
    </row>
    <row r="149" ht="11.25">
      <c r="I149" s="112"/>
    </row>
    <row r="150" ht="11.25">
      <c r="I150" s="112"/>
    </row>
    <row r="151" ht="11.25">
      <c r="I151" s="112"/>
    </row>
    <row r="152" ht="11.25">
      <c r="I152" s="112"/>
    </row>
    <row r="153" ht="11.25">
      <c r="I153" s="112"/>
    </row>
    <row r="154" ht="11.25">
      <c r="I154" s="112"/>
    </row>
    <row r="155" ht="11.25">
      <c r="I155" s="112"/>
    </row>
    <row r="156" ht="11.25">
      <c r="I156" s="112"/>
    </row>
    <row r="157" ht="11.25">
      <c r="I157" s="112"/>
    </row>
    <row r="158" ht="11.25">
      <c r="I158" s="112"/>
    </row>
    <row r="159" ht="11.25">
      <c r="I159" s="112"/>
    </row>
    <row r="160" ht="11.25">
      <c r="I160" s="112"/>
    </row>
    <row r="161" ht="11.25">
      <c r="I161" s="112"/>
    </row>
    <row r="162" ht="11.25">
      <c r="I162" s="112"/>
    </row>
    <row r="163" ht="11.25">
      <c r="I163" s="112"/>
    </row>
    <row r="164" ht="11.25">
      <c r="I164" s="112"/>
    </row>
    <row r="165" ht="11.25">
      <c r="I165" s="112"/>
    </row>
    <row r="166" ht="11.25">
      <c r="I166" s="112"/>
    </row>
    <row r="167" ht="11.25">
      <c r="I167" s="112"/>
    </row>
    <row r="168" ht="11.25">
      <c r="I168" s="112"/>
    </row>
    <row r="169" ht="11.25">
      <c r="I169" s="112"/>
    </row>
    <row r="170" ht="11.25">
      <c r="I170" s="112"/>
    </row>
    <row r="171" ht="11.25">
      <c r="I171" s="112"/>
    </row>
    <row r="172" ht="11.25">
      <c r="I172" s="112"/>
    </row>
    <row r="173" ht="11.25">
      <c r="I173" s="112"/>
    </row>
    <row r="174" ht="11.25">
      <c r="I174" s="112"/>
    </row>
    <row r="175" ht="11.25">
      <c r="I175" s="112"/>
    </row>
    <row r="176" ht="11.25">
      <c r="I176" s="112"/>
    </row>
    <row r="177" ht="11.25">
      <c r="I177" s="112"/>
    </row>
    <row r="178" ht="11.25">
      <c r="I178" s="112"/>
    </row>
    <row r="179" ht="11.25">
      <c r="I179" s="112"/>
    </row>
    <row r="180" ht="11.25">
      <c r="I180" s="112"/>
    </row>
    <row r="181" ht="11.25">
      <c r="I181" s="112"/>
    </row>
    <row r="182" ht="11.25">
      <c r="I182" s="112"/>
    </row>
    <row r="183" ht="11.25">
      <c r="I183" s="112"/>
    </row>
    <row r="184" ht="11.25">
      <c r="I184" s="112"/>
    </row>
    <row r="185" ht="11.25">
      <c r="I185" s="112"/>
    </row>
    <row r="186" ht="11.25">
      <c r="I186" s="112"/>
    </row>
    <row r="187" ht="11.25">
      <c r="I187" s="112"/>
    </row>
    <row r="188" ht="11.25">
      <c r="I188" s="112"/>
    </row>
    <row r="189" ht="11.25">
      <c r="I189" s="112"/>
    </row>
    <row r="190" ht="11.25">
      <c r="I190" s="112"/>
    </row>
    <row r="191" ht="11.25">
      <c r="I191" s="112"/>
    </row>
    <row r="192" ht="11.25">
      <c r="I192" s="112"/>
    </row>
    <row r="193" ht="11.25">
      <c r="I193" s="112"/>
    </row>
    <row r="194" ht="11.25">
      <c r="I194" s="112"/>
    </row>
    <row r="195" ht="11.25">
      <c r="I195" s="112"/>
    </row>
    <row r="196" ht="11.25">
      <c r="I196" s="112"/>
    </row>
    <row r="197" ht="11.25">
      <c r="I197" s="112"/>
    </row>
    <row r="198" ht="11.25">
      <c r="I198" s="112"/>
    </row>
    <row r="199" ht="11.25">
      <c r="I199" s="112"/>
    </row>
    <row r="200" ht="11.25">
      <c r="I200" s="112"/>
    </row>
    <row r="201" ht="11.25">
      <c r="I201" s="112"/>
    </row>
    <row r="202" ht="11.25">
      <c r="I202" s="112"/>
    </row>
    <row r="203" ht="11.25">
      <c r="I203" s="112"/>
    </row>
    <row r="204" ht="11.25">
      <c r="I204" s="112"/>
    </row>
    <row r="205" ht="11.25">
      <c r="I205" s="112"/>
    </row>
    <row r="206" ht="11.25">
      <c r="I206" s="112"/>
    </row>
    <row r="207" ht="11.25">
      <c r="I207" s="112"/>
    </row>
    <row r="208" ht="11.25">
      <c r="I208" s="112"/>
    </row>
    <row r="209" ht="11.25">
      <c r="I209" s="112"/>
    </row>
    <row r="210" ht="11.25">
      <c r="I210" s="112"/>
    </row>
    <row r="211" ht="11.25">
      <c r="I211" s="112"/>
    </row>
    <row r="212" ht="11.25">
      <c r="I212" s="112"/>
    </row>
    <row r="213" ht="11.25">
      <c r="I213" s="112"/>
    </row>
    <row r="214" ht="11.25">
      <c r="I214" s="112"/>
    </row>
    <row r="215" ht="11.25">
      <c r="I215" s="112"/>
    </row>
    <row r="216" ht="11.25">
      <c r="I216" s="112"/>
    </row>
    <row r="217" ht="11.25">
      <c r="I217" s="112"/>
    </row>
    <row r="218" ht="11.25">
      <c r="I218" s="112"/>
    </row>
    <row r="219" ht="11.25">
      <c r="I219" s="112"/>
    </row>
    <row r="220" ht="11.25">
      <c r="I220" s="112"/>
    </row>
    <row r="221" ht="11.25">
      <c r="I221" s="112"/>
    </row>
    <row r="222" ht="11.25">
      <c r="I222" s="112"/>
    </row>
    <row r="223" ht="11.25">
      <c r="I223" s="112"/>
    </row>
    <row r="224" ht="11.25">
      <c r="I224" s="112"/>
    </row>
    <row r="225" ht="11.25">
      <c r="I225" s="112"/>
    </row>
    <row r="226" ht="11.25">
      <c r="I226" s="112"/>
    </row>
    <row r="227" ht="11.25">
      <c r="I227" s="112"/>
    </row>
    <row r="228" ht="11.25">
      <c r="I228" s="112"/>
    </row>
    <row r="229" ht="11.25">
      <c r="I229" s="112"/>
    </row>
    <row r="230" ht="11.25">
      <c r="I230" s="112"/>
    </row>
    <row r="231" ht="11.25">
      <c r="I231" s="112"/>
    </row>
    <row r="232" ht="11.25">
      <c r="I232" s="112"/>
    </row>
    <row r="233" ht="11.25">
      <c r="I233" s="112"/>
    </row>
    <row r="234" ht="11.25">
      <c r="I234" s="112"/>
    </row>
    <row r="235" ht="11.25">
      <c r="I235" s="112"/>
    </row>
    <row r="236" ht="11.25">
      <c r="I236" s="112"/>
    </row>
    <row r="237" ht="11.25">
      <c r="I237" s="112"/>
    </row>
    <row r="238" ht="11.25">
      <c r="I238" s="112"/>
    </row>
    <row r="239" ht="11.25">
      <c r="I239" s="112"/>
    </row>
    <row r="240" ht="11.25">
      <c r="I240" s="112"/>
    </row>
    <row r="241" ht="11.25">
      <c r="I241" s="112"/>
    </row>
    <row r="242" ht="11.25">
      <c r="I242" s="112"/>
    </row>
    <row r="243" ht="11.25">
      <c r="I243" s="112"/>
    </row>
    <row r="244" ht="11.25">
      <c r="I244" s="112"/>
    </row>
    <row r="245" ht="11.25">
      <c r="I245" s="112"/>
    </row>
    <row r="246" ht="11.25">
      <c r="I246" s="112"/>
    </row>
    <row r="247" ht="11.25">
      <c r="I247" s="112"/>
    </row>
    <row r="248" ht="11.25">
      <c r="I248" s="112"/>
    </row>
    <row r="249" ht="11.25">
      <c r="I249" s="112"/>
    </row>
    <row r="250" ht="11.25">
      <c r="I250" s="112"/>
    </row>
    <row r="251" ht="11.25">
      <c r="I251" s="112"/>
    </row>
    <row r="252" ht="11.25">
      <c r="I252" s="112"/>
    </row>
    <row r="253" ht="11.25">
      <c r="I253" s="112"/>
    </row>
    <row r="254" ht="11.25">
      <c r="I254" s="112"/>
    </row>
    <row r="255" ht="11.25">
      <c r="I255" s="112"/>
    </row>
    <row r="256" ht="11.25">
      <c r="I256" s="112"/>
    </row>
    <row r="257" ht="11.25">
      <c r="I257" s="112"/>
    </row>
    <row r="258" ht="11.25">
      <c r="I258" s="112"/>
    </row>
    <row r="259" ht="11.25">
      <c r="I259" s="112"/>
    </row>
    <row r="260" ht="11.25">
      <c r="I260" s="112"/>
    </row>
    <row r="261" ht="11.25">
      <c r="I261" s="112"/>
    </row>
    <row r="262" ht="11.25">
      <c r="I262" s="112"/>
    </row>
    <row r="263" ht="11.25">
      <c r="I263" s="112"/>
    </row>
    <row r="264" ht="11.25">
      <c r="I264" s="112"/>
    </row>
    <row r="265" ht="11.25">
      <c r="I265" s="112"/>
    </row>
    <row r="266" ht="11.25">
      <c r="I266" s="112"/>
    </row>
    <row r="267" ht="11.25">
      <c r="I267" s="112"/>
    </row>
    <row r="268" ht="11.25">
      <c r="I268" s="112"/>
    </row>
    <row r="269" ht="11.25">
      <c r="I269" s="112"/>
    </row>
    <row r="270" ht="11.25">
      <c r="I270" s="112"/>
    </row>
    <row r="271" ht="11.25">
      <c r="I271" s="112"/>
    </row>
    <row r="272" ht="11.25">
      <c r="I272" s="112"/>
    </row>
    <row r="273" ht="11.25">
      <c r="I273" s="112"/>
    </row>
    <row r="274" ht="11.25">
      <c r="I274" s="112"/>
    </row>
    <row r="275" ht="11.25">
      <c r="I275" s="112"/>
    </row>
    <row r="276" ht="11.25">
      <c r="I276" s="112"/>
    </row>
    <row r="277" ht="11.25">
      <c r="I277" s="112"/>
    </row>
    <row r="278" ht="11.25">
      <c r="I278" s="112"/>
    </row>
    <row r="279" ht="11.25">
      <c r="I279" s="112"/>
    </row>
    <row r="280" ht="11.25">
      <c r="I280" s="112"/>
    </row>
    <row r="281" ht="11.25">
      <c r="I281" s="112"/>
    </row>
    <row r="282" ht="11.25">
      <c r="I282" s="112"/>
    </row>
    <row r="283" ht="11.25">
      <c r="I283" s="112"/>
    </row>
    <row r="284" ht="11.25">
      <c r="I284" s="112"/>
    </row>
    <row r="285" ht="11.25">
      <c r="I285" s="112"/>
    </row>
    <row r="286" ht="11.25">
      <c r="I286" s="112"/>
    </row>
    <row r="287" ht="11.25">
      <c r="I287" s="112"/>
    </row>
    <row r="288" ht="11.25">
      <c r="I288" s="112"/>
    </row>
    <row r="289" ht="11.25">
      <c r="I289" s="112"/>
    </row>
    <row r="290" ht="11.25">
      <c r="I290" s="112"/>
    </row>
    <row r="291" ht="11.25">
      <c r="I291" s="112"/>
    </row>
    <row r="292" ht="11.25">
      <c r="I292" s="112"/>
    </row>
    <row r="293" ht="11.25">
      <c r="I293" s="112"/>
    </row>
    <row r="294" ht="11.25">
      <c r="I294" s="112"/>
    </row>
    <row r="295" ht="11.25">
      <c r="I295" s="112"/>
    </row>
    <row r="296" ht="11.25">
      <c r="I296" s="112"/>
    </row>
    <row r="297" ht="11.25">
      <c r="I297" s="112"/>
    </row>
    <row r="298" ht="11.25">
      <c r="I298" s="112"/>
    </row>
    <row r="299" ht="11.25">
      <c r="I299" s="112"/>
    </row>
    <row r="300" ht="11.25">
      <c r="I300" s="112"/>
    </row>
    <row r="301" ht="11.25">
      <c r="I301" s="112"/>
    </row>
    <row r="302" ht="11.25">
      <c r="I302" s="112"/>
    </row>
    <row r="303" ht="11.25">
      <c r="I303" s="112"/>
    </row>
    <row r="304" ht="11.25">
      <c r="I304" s="112"/>
    </row>
    <row r="305" ht="11.25">
      <c r="I305" s="112"/>
    </row>
    <row r="306" ht="11.25">
      <c r="I306" s="112"/>
    </row>
    <row r="307" ht="11.25">
      <c r="I307" s="112"/>
    </row>
    <row r="308" ht="11.25">
      <c r="I308" s="112"/>
    </row>
    <row r="309" ht="11.25">
      <c r="I309" s="112"/>
    </row>
    <row r="310" ht="11.25">
      <c r="I310" s="112"/>
    </row>
    <row r="311" ht="11.25">
      <c r="I311" s="112"/>
    </row>
    <row r="312" ht="11.25">
      <c r="I312" s="112"/>
    </row>
    <row r="313" ht="11.25">
      <c r="I313" s="112"/>
    </row>
    <row r="314" ht="11.25">
      <c r="I314" s="112"/>
    </row>
    <row r="315" ht="11.25">
      <c r="I315" s="112"/>
    </row>
    <row r="316" ht="11.25">
      <c r="I316" s="112"/>
    </row>
    <row r="317" ht="11.25">
      <c r="I317" s="112"/>
    </row>
    <row r="318" ht="11.25">
      <c r="I318" s="112"/>
    </row>
    <row r="319" ht="11.25">
      <c r="I319" s="112"/>
    </row>
    <row r="320" ht="11.25">
      <c r="I320" s="112"/>
    </row>
    <row r="321" ht="11.25">
      <c r="I321" s="112"/>
    </row>
    <row r="322" ht="11.25">
      <c r="I322" s="112"/>
    </row>
    <row r="323" ht="11.25">
      <c r="I323" s="112"/>
    </row>
    <row r="324" ht="11.25">
      <c r="I324" s="112"/>
    </row>
    <row r="325" ht="11.25">
      <c r="I325" s="112"/>
    </row>
    <row r="326" ht="11.25">
      <c r="I326" s="112"/>
    </row>
    <row r="327" ht="11.25">
      <c r="I327" s="112"/>
    </row>
    <row r="328" ht="11.25">
      <c r="I328" s="112"/>
    </row>
    <row r="329" ht="11.25">
      <c r="I329" s="112"/>
    </row>
    <row r="330" ht="11.25">
      <c r="I330" s="112"/>
    </row>
    <row r="331" ht="11.25">
      <c r="I331" s="112"/>
    </row>
    <row r="332" ht="11.25">
      <c r="I332" s="112"/>
    </row>
    <row r="333" ht="11.25">
      <c r="I333" s="112"/>
    </row>
    <row r="334" ht="11.25">
      <c r="I334" s="112"/>
    </row>
    <row r="335" ht="11.25">
      <c r="I335" s="112"/>
    </row>
    <row r="336" ht="11.25">
      <c r="I336" s="112"/>
    </row>
    <row r="337" ht="11.25">
      <c r="I337" s="112"/>
    </row>
    <row r="338" ht="11.25">
      <c r="I338" s="112"/>
    </row>
    <row r="339" ht="11.25">
      <c r="I339" s="112"/>
    </row>
    <row r="340" ht="11.25">
      <c r="I340" s="112"/>
    </row>
    <row r="341" ht="11.25">
      <c r="I341" s="112"/>
    </row>
    <row r="342" ht="11.25">
      <c r="I342" s="112"/>
    </row>
    <row r="343" ht="11.25">
      <c r="I343" s="112"/>
    </row>
    <row r="344" ht="11.25">
      <c r="I344" s="112"/>
    </row>
    <row r="345" ht="11.25">
      <c r="I345" s="112"/>
    </row>
    <row r="346" ht="11.25">
      <c r="I346" s="112"/>
    </row>
    <row r="347" ht="11.25">
      <c r="I347" s="112"/>
    </row>
    <row r="348" ht="11.25">
      <c r="I348" s="112"/>
    </row>
    <row r="349" ht="11.25">
      <c r="I349" s="112"/>
    </row>
    <row r="350" ht="11.25">
      <c r="I350" s="112"/>
    </row>
    <row r="351" ht="11.25">
      <c r="I351" s="112"/>
    </row>
    <row r="352" ht="11.25">
      <c r="I352" s="112"/>
    </row>
    <row r="353" ht="11.25">
      <c r="I353" s="112"/>
    </row>
    <row r="354" ht="11.25">
      <c r="I354" s="112"/>
    </row>
    <row r="355" ht="11.25">
      <c r="I355" s="112"/>
    </row>
    <row r="356" ht="11.25">
      <c r="I356" s="112"/>
    </row>
    <row r="357" ht="11.25">
      <c r="I357" s="112"/>
    </row>
    <row r="358" ht="11.25">
      <c r="I358" s="112"/>
    </row>
    <row r="359" ht="11.25">
      <c r="I359" s="112"/>
    </row>
    <row r="360" ht="11.25">
      <c r="I360" s="112"/>
    </row>
    <row r="361" ht="11.25">
      <c r="I361" s="112"/>
    </row>
    <row r="362" ht="11.25">
      <c r="I362" s="112"/>
    </row>
    <row r="363" ht="11.25">
      <c r="I363" s="112"/>
    </row>
    <row r="364" ht="11.25">
      <c r="I364" s="112"/>
    </row>
    <row r="365" ht="11.25">
      <c r="I365" s="112"/>
    </row>
    <row r="366" ht="11.25">
      <c r="I366" s="112"/>
    </row>
    <row r="367" ht="11.25">
      <c r="I367" s="112"/>
    </row>
    <row r="368" ht="11.25">
      <c r="I368" s="112"/>
    </row>
    <row r="369" ht="11.25">
      <c r="I369" s="112"/>
    </row>
    <row r="370" ht="11.25">
      <c r="I370" s="112"/>
    </row>
    <row r="371" ht="11.25">
      <c r="I371" s="112"/>
    </row>
    <row r="372" ht="11.25">
      <c r="I372" s="112"/>
    </row>
    <row r="373" ht="11.25">
      <c r="I373" s="112"/>
    </row>
    <row r="374" ht="11.25">
      <c r="I374" s="112"/>
    </row>
    <row r="375" ht="11.25">
      <c r="I375" s="112"/>
    </row>
    <row r="376" ht="11.25">
      <c r="I376" s="112"/>
    </row>
    <row r="377" ht="11.25">
      <c r="I377" s="112"/>
    </row>
    <row r="378" ht="11.25">
      <c r="I378" s="112"/>
    </row>
    <row r="379" ht="11.25">
      <c r="I379" s="112"/>
    </row>
    <row r="380" ht="11.25">
      <c r="I380" s="112"/>
    </row>
    <row r="381" ht="11.25">
      <c r="I381" s="112"/>
    </row>
    <row r="382" ht="11.25">
      <c r="I382" s="112"/>
    </row>
    <row r="383" ht="11.25">
      <c r="I383" s="112"/>
    </row>
    <row r="384" ht="11.25">
      <c r="I384" s="112"/>
    </row>
    <row r="385" ht="11.25">
      <c r="I385" s="112"/>
    </row>
    <row r="386" ht="11.25">
      <c r="I386" s="112"/>
    </row>
    <row r="387" ht="11.25">
      <c r="I387" s="112"/>
    </row>
    <row r="388" ht="11.25">
      <c r="I388" s="112"/>
    </row>
    <row r="389" ht="11.25">
      <c r="I389" s="112"/>
    </row>
    <row r="390" ht="11.25">
      <c r="I390" s="112"/>
    </row>
    <row r="391" ht="11.25">
      <c r="I391" s="112"/>
    </row>
    <row r="392" ht="11.25">
      <c r="I392" s="112"/>
    </row>
    <row r="393" ht="11.25">
      <c r="I393" s="112"/>
    </row>
    <row r="394" ht="11.25">
      <c r="I394" s="112"/>
    </row>
    <row r="395" ht="11.25">
      <c r="I395" s="112"/>
    </row>
    <row r="396" ht="11.25">
      <c r="I396" s="112"/>
    </row>
    <row r="397" ht="11.25">
      <c r="I397" s="112"/>
    </row>
    <row r="398" ht="11.25">
      <c r="I398" s="112"/>
    </row>
    <row r="399" ht="11.25">
      <c r="I399" s="112"/>
    </row>
    <row r="400" ht="11.25">
      <c r="I400" s="112"/>
    </row>
    <row r="401" ht="11.25">
      <c r="I401" s="112"/>
    </row>
    <row r="402" ht="11.25">
      <c r="I402" s="112"/>
    </row>
    <row r="403" ht="11.25">
      <c r="I403" s="112"/>
    </row>
    <row r="404" ht="11.25">
      <c r="I404" s="112"/>
    </row>
    <row r="405" ht="11.25">
      <c r="I405" s="112"/>
    </row>
    <row r="406" ht="11.25">
      <c r="I406" s="112"/>
    </row>
    <row r="407" ht="11.25">
      <c r="I407" s="112"/>
    </row>
    <row r="408" ht="11.25">
      <c r="I408" s="112"/>
    </row>
    <row r="409" ht="11.25">
      <c r="I409" s="112"/>
    </row>
    <row r="410" ht="11.25">
      <c r="I410" s="112"/>
    </row>
    <row r="411" ht="11.25">
      <c r="I411" s="112"/>
    </row>
    <row r="412" ht="11.25">
      <c r="I412" s="112"/>
    </row>
    <row r="413" ht="11.25">
      <c r="I413" s="112"/>
    </row>
    <row r="414" ht="11.25">
      <c r="I414" s="112"/>
    </row>
    <row r="415" ht="11.25">
      <c r="I415" s="112"/>
    </row>
    <row r="416" ht="11.25">
      <c r="I416" s="112"/>
    </row>
    <row r="417" ht="11.25">
      <c r="I417" s="112"/>
    </row>
    <row r="418" ht="11.25">
      <c r="I418" s="112"/>
    </row>
    <row r="419" ht="11.25">
      <c r="I419" s="112"/>
    </row>
    <row r="420" ht="11.25">
      <c r="I420" s="112"/>
    </row>
    <row r="421" ht="11.25">
      <c r="I421" s="112"/>
    </row>
    <row r="422" ht="11.25">
      <c r="I422" s="112"/>
    </row>
    <row r="423" ht="11.25">
      <c r="I423" s="112"/>
    </row>
    <row r="424" ht="11.25">
      <c r="I424" s="112"/>
    </row>
    <row r="425" ht="11.25">
      <c r="I425" s="112"/>
    </row>
    <row r="426" ht="11.25">
      <c r="I426" s="112"/>
    </row>
    <row r="427" ht="11.25">
      <c r="I427" s="112"/>
    </row>
    <row r="428" ht="11.25">
      <c r="I428" s="112"/>
    </row>
    <row r="429" ht="11.25">
      <c r="I429" s="112"/>
    </row>
    <row r="430" ht="11.25">
      <c r="I430" s="112"/>
    </row>
    <row r="431" ht="11.25">
      <c r="I431" s="112"/>
    </row>
    <row r="432" ht="11.25">
      <c r="I432" s="112"/>
    </row>
    <row r="433" ht="11.25">
      <c r="I433" s="112"/>
    </row>
    <row r="434" ht="11.25">
      <c r="I434" s="112"/>
    </row>
    <row r="435" ht="11.25">
      <c r="I435" s="112"/>
    </row>
    <row r="436" ht="11.25">
      <c r="I436" s="112"/>
    </row>
    <row r="437" ht="11.25">
      <c r="I437" s="112"/>
    </row>
    <row r="438" ht="11.25">
      <c r="I438" s="112"/>
    </row>
    <row r="439" ht="11.25">
      <c r="I439" s="112"/>
    </row>
    <row r="440" ht="11.25">
      <c r="I440" s="112"/>
    </row>
    <row r="441" ht="11.25">
      <c r="I441" s="112"/>
    </row>
    <row r="442" ht="11.25">
      <c r="I442" s="112"/>
    </row>
    <row r="443" ht="11.25">
      <c r="I443" s="112"/>
    </row>
    <row r="444" ht="11.25">
      <c r="I444" s="112"/>
    </row>
    <row r="445" ht="11.25">
      <c r="I445" s="112"/>
    </row>
    <row r="446" ht="11.25">
      <c r="I446" s="112"/>
    </row>
    <row r="447" ht="11.25">
      <c r="I447" s="112"/>
    </row>
    <row r="448" ht="11.25">
      <c r="I448" s="112"/>
    </row>
    <row r="449" ht="11.25">
      <c r="I449" s="112"/>
    </row>
    <row r="450" ht="11.25">
      <c r="I450" s="112"/>
    </row>
    <row r="451" ht="11.25">
      <c r="I451" s="112"/>
    </row>
    <row r="452" ht="11.25">
      <c r="I452" s="112"/>
    </row>
    <row r="453" ht="11.25">
      <c r="I453" s="112"/>
    </row>
    <row r="454" ht="11.25">
      <c r="I454" s="112"/>
    </row>
    <row r="455" ht="11.25">
      <c r="I455" s="112"/>
    </row>
    <row r="456" ht="11.25">
      <c r="I456" s="112"/>
    </row>
    <row r="457" ht="11.25">
      <c r="I457" s="112"/>
    </row>
    <row r="458" ht="11.25">
      <c r="I458" s="112"/>
    </row>
    <row r="459" ht="11.25">
      <c r="I459" s="112"/>
    </row>
    <row r="460" ht="11.25">
      <c r="I460" s="112"/>
    </row>
    <row r="461" ht="11.25">
      <c r="I461" s="112"/>
    </row>
    <row r="462" ht="11.25">
      <c r="I462" s="112"/>
    </row>
    <row r="463" ht="11.25">
      <c r="I463" s="112"/>
    </row>
    <row r="464" ht="11.25">
      <c r="I464" s="112"/>
    </row>
    <row r="465" ht="11.25">
      <c r="I465" s="112"/>
    </row>
    <row r="466" ht="11.25">
      <c r="I466" s="112"/>
    </row>
    <row r="467" ht="11.25">
      <c r="I467" s="112"/>
    </row>
    <row r="468" ht="11.25">
      <c r="I468" s="112"/>
    </row>
    <row r="469" ht="11.25">
      <c r="I469" s="112"/>
    </row>
    <row r="470" ht="11.25">
      <c r="I470" s="112"/>
    </row>
    <row r="471" ht="11.25">
      <c r="I471" s="112"/>
    </row>
    <row r="472" ht="11.25">
      <c r="I472" s="112"/>
    </row>
    <row r="473" ht="11.25">
      <c r="I473" s="112"/>
    </row>
    <row r="474" ht="11.25">
      <c r="I474" s="112"/>
    </row>
    <row r="475" ht="11.25">
      <c r="I475" s="112"/>
    </row>
    <row r="476" ht="11.25">
      <c r="I476" s="112"/>
    </row>
    <row r="477" ht="11.25">
      <c r="I477" s="112"/>
    </row>
    <row r="478" ht="11.25">
      <c r="I478" s="112"/>
    </row>
    <row r="479" ht="11.25">
      <c r="I479" s="112"/>
    </row>
    <row r="480" ht="11.25">
      <c r="I480" s="112"/>
    </row>
    <row r="481" ht="11.25">
      <c r="I481" s="112"/>
    </row>
    <row r="482" ht="11.25">
      <c r="I482" s="112"/>
    </row>
    <row r="483" ht="11.25">
      <c r="I483" s="112"/>
    </row>
    <row r="484" ht="11.25">
      <c r="I484" s="112"/>
    </row>
    <row r="485" ht="11.25">
      <c r="I485" s="112"/>
    </row>
    <row r="486" ht="11.25">
      <c r="I486" s="112"/>
    </row>
    <row r="487" ht="11.25">
      <c r="I487" s="112"/>
    </row>
    <row r="488" ht="11.25">
      <c r="I488" s="112"/>
    </row>
    <row r="489" ht="11.25">
      <c r="I489" s="112"/>
    </row>
    <row r="490" ht="11.25">
      <c r="I490" s="112"/>
    </row>
    <row r="491" ht="11.25">
      <c r="I491" s="112"/>
    </row>
    <row r="492" ht="11.25">
      <c r="I492" s="112"/>
    </row>
    <row r="493" ht="11.25">
      <c r="I493" s="112"/>
    </row>
    <row r="494" ht="11.25">
      <c r="I494" s="112"/>
    </row>
    <row r="495" ht="11.25">
      <c r="I495" s="112"/>
    </row>
    <row r="496" ht="11.25">
      <c r="I496" s="112"/>
    </row>
    <row r="497" ht="11.25">
      <c r="I497" s="112"/>
    </row>
    <row r="498" ht="11.25">
      <c r="I498" s="112"/>
    </row>
    <row r="499" ht="11.25">
      <c r="I499" s="112"/>
    </row>
    <row r="500" ht="11.25">
      <c r="I500" s="112"/>
    </row>
    <row r="501" ht="11.25">
      <c r="I501" s="112"/>
    </row>
    <row r="502" ht="11.25">
      <c r="I502" s="112"/>
    </row>
    <row r="503" ht="11.25">
      <c r="I503" s="112"/>
    </row>
    <row r="504" ht="11.25">
      <c r="I504" s="112"/>
    </row>
    <row r="505" ht="11.25">
      <c r="I505" s="112"/>
    </row>
    <row r="506" ht="11.25">
      <c r="I506" s="112"/>
    </row>
    <row r="507" ht="11.25">
      <c r="I507" s="112"/>
    </row>
    <row r="508" ht="11.25">
      <c r="I508" s="112"/>
    </row>
    <row r="509" ht="11.25">
      <c r="I509" s="112"/>
    </row>
    <row r="510" ht="11.25">
      <c r="I510" s="112"/>
    </row>
    <row r="511" ht="11.25">
      <c r="I511" s="112"/>
    </row>
    <row r="512" ht="11.25">
      <c r="I512" s="112"/>
    </row>
    <row r="513" ht="11.25">
      <c r="I513" s="112"/>
    </row>
    <row r="514" ht="11.25">
      <c r="I514" s="112"/>
    </row>
    <row r="515" ht="11.25">
      <c r="I515" s="112"/>
    </row>
    <row r="516" ht="11.25">
      <c r="I516" s="112"/>
    </row>
    <row r="517" ht="11.25">
      <c r="I517" s="112"/>
    </row>
    <row r="518" ht="11.25">
      <c r="I518" s="112"/>
    </row>
    <row r="519" ht="11.25">
      <c r="I519" s="112"/>
    </row>
    <row r="520" ht="11.25">
      <c r="I520" s="112"/>
    </row>
    <row r="521" ht="11.25">
      <c r="I521" s="112"/>
    </row>
    <row r="522" ht="11.25">
      <c r="I522" s="112"/>
    </row>
    <row r="523" ht="11.25">
      <c r="I523" s="112"/>
    </row>
    <row r="524" ht="11.25">
      <c r="I524" s="112"/>
    </row>
    <row r="525" ht="11.25">
      <c r="I525" s="112"/>
    </row>
    <row r="526" ht="11.25">
      <c r="I526" s="112"/>
    </row>
    <row r="527" ht="11.25">
      <c r="I527" s="112"/>
    </row>
    <row r="528" ht="11.25">
      <c r="I528" s="112"/>
    </row>
    <row r="529" ht="11.25">
      <c r="I529" s="112"/>
    </row>
    <row r="530" ht="11.25">
      <c r="I530" s="112"/>
    </row>
    <row r="531" ht="11.25">
      <c r="I531" s="112"/>
    </row>
    <row r="532" ht="11.25">
      <c r="I532" s="112"/>
    </row>
    <row r="533" ht="11.25">
      <c r="I533" s="112"/>
    </row>
    <row r="534" ht="11.25">
      <c r="I534" s="112"/>
    </row>
    <row r="535" ht="11.25">
      <c r="I535" s="112"/>
    </row>
    <row r="536" ht="11.25">
      <c r="I536" s="112"/>
    </row>
    <row r="537" ht="11.25">
      <c r="I537" s="112"/>
    </row>
    <row r="538" ht="11.25">
      <c r="I538" s="112"/>
    </row>
    <row r="539" ht="11.25">
      <c r="I539" s="112"/>
    </row>
    <row r="540" ht="11.25">
      <c r="I540" s="112"/>
    </row>
    <row r="541" ht="11.25">
      <c r="I541" s="112"/>
    </row>
    <row r="542" ht="11.25">
      <c r="I542" s="112"/>
    </row>
    <row r="543" ht="11.25">
      <c r="I543" s="112"/>
    </row>
    <row r="544" ht="11.25">
      <c r="I544" s="112"/>
    </row>
    <row r="545" ht="11.25">
      <c r="I545" s="112"/>
    </row>
    <row r="546" ht="11.25">
      <c r="I546" s="112"/>
    </row>
    <row r="547" ht="11.25">
      <c r="I547" s="112"/>
    </row>
    <row r="548" ht="11.25">
      <c r="I548" s="112"/>
    </row>
    <row r="549" ht="11.25">
      <c r="I549" s="112"/>
    </row>
    <row r="550" ht="11.25">
      <c r="I550" s="112"/>
    </row>
    <row r="551" ht="11.25">
      <c r="I551" s="112"/>
    </row>
    <row r="552" ht="11.25">
      <c r="I552" s="112"/>
    </row>
    <row r="553" ht="11.25">
      <c r="I553" s="112"/>
    </row>
    <row r="554" ht="11.25">
      <c r="I554" s="112"/>
    </row>
    <row r="555" ht="11.25">
      <c r="I555" s="112"/>
    </row>
    <row r="556" ht="11.25">
      <c r="I556" s="112"/>
    </row>
    <row r="557" ht="11.25">
      <c r="I557" s="112"/>
    </row>
    <row r="558" ht="11.25">
      <c r="I558" s="112"/>
    </row>
    <row r="559" ht="11.25">
      <c r="I559" s="112"/>
    </row>
    <row r="560" ht="11.25">
      <c r="I560" s="112"/>
    </row>
    <row r="561" ht="11.25">
      <c r="I561" s="112"/>
    </row>
    <row r="562" ht="11.25">
      <c r="I562" s="112"/>
    </row>
    <row r="563" ht="11.25">
      <c r="I563" s="112"/>
    </row>
    <row r="564" ht="11.25">
      <c r="I564" s="112"/>
    </row>
    <row r="565" ht="11.25">
      <c r="I565" s="112"/>
    </row>
    <row r="566" ht="11.25">
      <c r="I566" s="112"/>
    </row>
    <row r="567" ht="11.25">
      <c r="I567" s="112"/>
    </row>
    <row r="568" ht="11.25">
      <c r="I568" s="112"/>
    </row>
    <row r="569" ht="11.25">
      <c r="I569" s="112"/>
    </row>
    <row r="570" ht="11.25">
      <c r="I570" s="112"/>
    </row>
    <row r="571" ht="11.25">
      <c r="I571" s="112"/>
    </row>
    <row r="572" ht="11.25">
      <c r="I572" s="112"/>
    </row>
    <row r="573" ht="11.25">
      <c r="I573" s="112"/>
    </row>
    <row r="574" ht="11.25">
      <c r="I574" s="112"/>
    </row>
    <row r="575" ht="11.25">
      <c r="I575" s="112"/>
    </row>
    <row r="576" ht="11.25">
      <c r="I576" s="112"/>
    </row>
    <row r="577" ht="11.25">
      <c r="I577" s="112"/>
    </row>
    <row r="578" ht="11.25">
      <c r="I578" s="112"/>
    </row>
    <row r="579" ht="11.25">
      <c r="I579" s="112"/>
    </row>
    <row r="580" ht="11.25">
      <c r="I580" s="112"/>
    </row>
    <row r="581" ht="11.25">
      <c r="I581" s="112"/>
    </row>
    <row r="582" ht="11.25">
      <c r="I582" s="112"/>
    </row>
    <row r="583" ht="11.25">
      <c r="I583" s="112"/>
    </row>
    <row r="584" ht="11.25">
      <c r="I584" s="112"/>
    </row>
    <row r="585" ht="11.25">
      <c r="I585" s="112"/>
    </row>
    <row r="586" ht="11.25">
      <c r="I586" s="112"/>
    </row>
    <row r="587" ht="11.25">
      <c r="I587" s="112"/>
    </row>
    <row r="588" ht="11.25">
      <c r="I588" s="112"/>
    </row>
    <row r="589" ht="11.25">
      <c r="I589" s="112"/>
    </row>
    <row r="590" ht="11.25">
      <c r="I590" s="112"/>
    </row>
    <row r="591" ht="11.25">
      <c r="I591" s="112"/>
    </row>
    <row r="592" ht="11.25">
      <c r="I592" s="112"/>
    </row>
    <row r="593" ht="11.25">
      <c r="I593" s="112"/>
    </row>
    <row r="594" ht="11.25">
      <c r="I594" s="112"/>
    </row>
    <row r="595" ht="11.25">
      <c r="I595" s="112"/>
    </row>
    <row r="596" ht="11.25">
      <c r="I596" s="112"/>
    </row>
    <row r="597" ht="11.25">
      <c r="I597" s="112"/>
    </row>
    <row r="598" ht="11.25">
      <c r="I598" s="112"/>
    </row>
    <row r="599" ht="11.25">
      <c r="I599" s="112"/>
    </row>
    <row r="600" ht="11.25">
      <c r="I600" s="112"/>
    </row>
    <row r="601" ht="11.25">
      <c r="I601" s="112"/>
    </row>
    <row r="602" ht="11.25">
      <c r="I602" s="112"/>
    </row>
    <row r="603" ht="11.25">
      <c r="I603" s="112"/>
    </row>
    <row r="604" ht="11.25">
      <c r="I604" s="112"/>
    </row>
    <row r="605" ht="11.25">
      <c r="I605" s="112"/>
    </row>
    <row r="606" ht="11.25">
      <c r="I606" s="112"/>
    </row>
    <row r="607" ht="11.25">
      <c r="I607" s="112"/>
    </row>
    <row r="608" ht="11.25">
      <c r="I608" s="112"/>
    </row>
    <row r="609" ht="11.25">
      <c r="I609" s="112"/>
    </row>
    <row r="610" ht="11.25">
      <c r="I610" s="112"/>
    </row>
    <row r="611" ht="11.25">
      <c r="I611" s="112"/>
    </row>
    <row r="612" ht="11.25">
      <c r="I612" s="112"/>
    </row>
    <row r="613" ht="11.25">
      <c r="I613" s="112"/>
    </row>
    <row r="614" ht="11.25">
      <c r="I614" s="112"/>
    </row>
    <row r="615" ht="11.25">
      <c r="I615" s="112"/>
    </row>
    <row r="616" ht="11.25">
      <c r="I616" s="112"/>
    </row>
    <row r="617" ht="11.25">
      <c r="I617" s="112"/>
    </row>
    <row r="618" ht="11.25">
      <c r="I618" s="112"/>
    </row>
    <row r="619" ht="11.25">
      <c r="I619" s="112"/>
    </row>
    <row r="620" ht="11.25">
      <c r="I620" s="112"/>
    </row>
    <row r="621" ht="11.25">
      <c r="I621" s="112"/>
    </row>
    <row r="622" ht="11.25">
      <c r="I622" s="112"/>
    </row>
    <row r="623" ht="11.25">
      <c r="I623" s="112"/>
    </row>
    <row r="624" ht="11.25">
      <c r="I624" s="112"/>
    </row>
    <row r="625" ht="11.25">
      <c r="I625" s="112"/>
    </row>
    <row r="626" ht="11.25">
      <c r="I626" s="112"/>
    </row>
    <row r="627" ht="11.25">
      <c r="I627" s="112"/>
    </row>
    <row r="628" ht="11.25">
      <c r="I628" s="112"/>
    </row>
    <row r="629" ht="11.25">
      <c r="I629" s="112"/>
    </row>
    <row r="630" ht="11.25">
      <c r="I630" s="112"/>
    </row>
    <row r="631" ht="11.25">
      <c r="I631" s="112"/>
    </row>
    <row r="632" ht="11.25">
      <c r="I632" s="112"/>
    </row>
    <row r="633" ht="11.25">
      <c r="I633" s="112"/>
    </row>
    <row r="634" ht="11.25">
      <c r="I634" s="112"/>
    </row>
    <row r="635" ht="11.25">
      <c r="I635" s="112"/>
    </row>
    <row r="636" ht="11.25">
      <c r="I636" s="112"/>
    </row>
    <row r="637" ht="11.25">
      <c r="I637" s="112"/>
    </row>
    <row r="638" ht="11.25">
      <c r="I638" s="112"/>
    </row>
    <row r="639" ht="11.25">
      <c r="I639" s="112"/>
    </row>
    <row r="640" ht="11.25">
      <c r="I640" s="112"/>
    </row>
    <row r="641" ht="11.25">
      <c r="I641" s="112"/>
    </row>
    <row r="642" ht="11.25">
      <c r="I642" s="112"/>
    </row>
    <row r="643" ht="11.25">
      <c r="I643" s="112"/>
    </row>
    <row r="644" ht="11.25">
      <c r="I644" s="112"/>
    </row>
    <row r="645" ht="11.25">
      <c r="I645" s="112"/>
    </row>
    <row r="646" ht="11.25">
      <c r="I646" s="112"/>
    </row>
    <row r="647" ht="11.25">
      <c r="I647" s="112"/>
    </row>
    <row r="648" ht="11.25">
      <c r="I648" s="112"/>
    </row>
    <row r="649" ht="11.25">
      <c r="I649" s="112"/>
    </row>
    <row r="650" ht="11.25">
      <c r="I650" s="112"/>
    </row>
    <row r="651" ht="11.25">
      <c r="I651" s="112"/>
    </row>
    <row r="652" ht="11.25">
      <c r="I652" s="112"/>
    </row>
    <row r="653" ht="11.25">
      <c r="I653" s="112"/>
    </row>
    <row r="654" ht="11.25">
      <c r="I654" s="112"/>
    </row>
    <row r="655" ht="11.25">
      <c r="I655" s="112"/>
    </row>
    <row r="656" ht="11.25">
      <c r="I656" s="112"/>
    </row>
    <row r="657" ht="11.25">
      <c r="I657" s="112"/>
    </row>
    <row r="658" ht="11.25">
      <c r="I658" s="112"/>
    </row>
    <row r="659" ht="11.25">
      <c r="I659" s="112"/>
    </row>
    <row r="660" ht="11.25">
      <c r="I660" s="112"/>
    </row>
    <row r="661" ht="11.25">
      <c r="I661" s="112"/>
    </row>
    <row r="662" ht="11.25">
      <c r="I662" s="112"/>
    </row>
    <row r="663" ht="11.25">
      <c r="I663" s="112"/>
    </row>
    <row r="664" ht="11.25">
      <c r="I664" s="112"/>
    </row>
    <row r="665" ht="11.25">
      <c r="I665" s="112"/>
    </row>
    <row r="666" ht="11.25">
      <c r="I666" s="112"/>
    </row>
    <row r="667" ht="11.25">
      <c r="I667" s="112"/>
    </row>
    <row r="668" ht="11.25">
      <c r="I668" s="112"/>
    </row>
    <row r="669" ht="11.25">
      <c r="I669" s="112"/>
    </row>
    <row r="670" ht="11.25">
      <c r="I670" s="112"/>
    </row>
    <row r="671" ht="11.25">
      <c r="I671" s="112"/>
    </row>
    <row r="672" ht="11.25">
      <c r="I672" s="112"/>
    </row>
    <row r="673" ht="11.25">
      <c r="I673" s="112"/>
    </row>
    <row r="674" ht="11.25">
      <c r="I674" s="112"/>
    </row>
    <row r="675" ht="11.25">
      <c r="I675" s="112"/>
    </row>
    <row r="676" ht="11.25">
      <c r="I676" s="112"/>
    </row>
    <row r="677" ht="11.25">
      <c r="I677" s="112"/>
    </row>
    <row r="678" ht="11.25">
      <c r="I678" s="112"/>
    </row>
    <row r="679" ht="11.25">
      <c r="I679" s="112"/>
    </row>
    <row r="680" ht="11.25">
      <c r="I680" s="112"/>
    </row>
    <row r="681" ht="11.25">
      <c r="I681" s="112"/>
    </row>
    <row r="682" ht="11.25">
      <c r="I682" s="112"/>
    </row>
    <row r="683" ht="11.25">
      <c r="I683" s="112"/>
    </row>
    <row r="684" ht="11.25">
      <c r="I684" s="112"/>
    </row>
    <row r="685" ht="11.25">
      <c r="I685" s="112"/>
    </row>
    <row r="686" ht="11.25">
      <c r="I686" s="112"/>
    </row>
    <row r="687" ht="11.25">
      <c r="I687" s="112"/>
    </row>
    <row r="688" ht="11.25">
      <c r="I688" s="112"/>
    </row>
    <row r="689" ht="11.25">
      <c r="I689" s="112"/>
    </row>
    <row r="690" ht="11.25">
      <c r="I690" s="112"/>
    </row>
    <row r="691" ht="11.25">
      <c r="I691" s="112"/>
    </row>
    <row r="692" ht="11.25">
      <c r="I692" s="112"/>
    </row>
    <row r="693" ht="11.25">
      <c r="I693" s="112"/>
    </row>
    <row r="694" ht="11.25">
      <c r="I694" s="112"/>
    </row>
    <row r="695" ht="11.25">
      <c r="I695" s="112"/>
    </row>
    <row r="696" ht="11.25">
      <c r="I696" s="112"/>
    </row>
    <row r="697" ht="11.25">
      <c r="I697" s="112"/>
    </row>
    <row r="698" ht="11.25">
      <c r="I698" s="112"/>
    </row>
    <row r="699" ht="11.25">
      <c r="I699" s="112"/>
    </row>
    <row r="700" ht="11.25">
      <c r="I700" s="112"/>
    </row>
    <row r="701" ht="11.25">
      <c r="I701" s="112"/>
    </row>
    <row r="702" ht="11.25">
      <c r="I702" s="112"/>
    </row>
    <row r="703" ht="11.25">
      <c r="I703" s="112"/>
    </row>
    <row r="704" ht="11.25">
      <c r="I704" s="112"/>
    </row>
    <row r="705" ht="11.25">
      <c r="I705" s="112"/>
    </row>
    <row r="706" ht="11.25">
      <c r="I706" s="112"/>
    </row>
    <row r="707" ht="11.25">
      <c r="I707" s="112"/>
    </row>
    <row r="708" ht="11.25">
      <c r="I708" s="112"/>
    </row>
    <row r="709" ht="11.25">
      <c r="I709" s="112"/>
    </row>
    <row r="710" ht="11.25">
      <c r="I710" s="112"/>
    </row>
    <row r="711" ht="11.25">
      <c r="I711" s="112"/>
    </row>
    <row r="712" ht="11.25">
      <c r="I712" s="112"/>
    </row>
    <row r="713" ht="11.25">
      <c r="I713" s="112"/>
    </row>
    <row r="714" ht="11.25">
      <c r="I714" s="112"/>
    </row>
    <row r="715" ht="11.25">
      <c r="I715" s="112"/>
    </row>
    <row r="716" ht="11.25">
      <c r="I716" s="112"/>
    </row>
    <row r="717" ht="11.25">
      <c r="I717" s="112"/>
    </row>
    <row r="718" ht="11.25">
      <c r="I718" s="112"/>
    </row>
    <row r="719" ht="11.25">
      <c r="I719" s="112"/>
    </row>
    <row r="720" ht="11.25">
      <c r="I720" s="112"/>
    </row>
    <row r="721" ht="11.25">
      <c r="I721" s="112"/>
    </row>
    <row r="722" ht="11.25">
      <c r="I722" s="112"/>
    </row>
    <row r="723" ht="11.25">
      <c r="I723" s="112"/>
    </row>
    <row r="724" ht="11.25">
      <c r="I724" s="112"/>
    </row>
    <row r="725" ht="11.25">
      <c r="I725" s="112"/>
    </row>
    <row r="726" ht="11.25">
      <c r="I726" s="112"/>
    </row>
    <row r="727" ht="11.25">
      <c r="I727" s="112"/>
    </row>
    <row r="728" ht="11.25">
      <c r="I728" s="112"/>
    </row>
    <row r="729" ht="11.25">
      <c r="I729" s="112"/>
    </row>
    <row r="730" ht="11.25">
      <c r="I730" s="112"/>
    </row>
    <row r="731" ht="11.25">
      <c r="I731" s="112"/>
    </row>
    <row r="732" ht="11.25">
      <c r="I732" s="112"/>
    </row>
    <row r="733" ht="11.25">
      <c r="I733" s="112"/>
    </row>
    <row r="734" ht="11.25">
      <c r="I734" s="112"/>
    </row>
    <row r="735" ht="11.25">
      <c r="I735" s="112"/>
    </row>
    <row r="736" ht="11.25">
      <c r="I736" s="112"/>
    </row>
    <row r="737" ht="11.25">
      <c r="I737" s="112"/>
    </row>
    <row r="738" ht="11.25">
      <c r="I738" s="112"/>
    </row>
    <row r="739" ht="11.25">
      <c r="I739" s="112"/>
    </row>
    <row r="740" ht="11.25">
      <c r="I740" s="112"/>
    </row>
    <row r="741" ht="11.25">
      <c r="I741" s="112"/>
    </row>
    <row r="742" ht="11.25">
      <c r="I742" s="112"/>
    </row>
    <row r="743" ht="11.25">
      <c r="I743" s="112"/>
    </row>
    <row r="744" ht="11.25">
      <c r="I744" s="112"/>
    </row>
    <row r="745" ht="11.25">
      <c r="I745" s="112"/>
    </row>
    <row r="746" ht="11.25">
      <c r="I746" s="112"/>
    </row>
    <row r="747" ht="11.25">
      <c r="I747" s="112"/>
    </row>
    <row r="748" ht="11.25">
      <c r="I748" s="112"/>
    </row>
    <row r="749" ht="11.25">
      <c r="I749" s="112"/>
    </row>
    <row r="750" ht="11.25">
      <c r="I750" s="112"/>
    </row>
    <row r="751" ht="11.25">
      <c r="I751" s="112"/>
    </row>
    <row r="752" ht="11.25">
      <c r="I752" s="112"/>
    </row>
    <row r="753" ht="11.25">
      <c r="I753" s="112"/>
    </row>
    <row r="754" ht="11.25">
      <c r="I754" s="112"/>
    </row>
    <row r="755" ht="11.25">
      <c r="I755" s="112"/>
    </row>
    <row r="756" ht="11.25">
      <c r="I756" s="112"/>
    </row>
    <row r="757" ht="11.25">
      <c r="I757" s="112"/>
    </row>
    <row r="758" ht="11.25">
      <c r="I758" s="112"/>
    </row>
    <row r="759" ht="11.25">
      <c r="I759" s="112"/>
    </row>
    <row r="760" ht="11.25">
      <c r="I760" s="112"/>
    </row>
    <row r="761" ht="11.25">
      <c r="I761" s="112"/>
    </row>
    <row r="762" ht="11.25">
      <c r="I762" s="112"/>
    </row>
    <row r="763" ht="11.25">
      <c r="I763" s="112"/>
    </row>
    <row r="764" ht="11.25">
      <c r="I764" s="112"/>
    </row>
    <row r="765" ht="11.25">
      <c r="I765" s="112"/>
    </row>
    <row r="766" ht="11.25">
      <c r="I766" s="112"/>
    </row>
    <row r="767" ht="11.25">
      <c r="I767" s="112"/>
    </row>
    <row r="768" ht="11.25">
      <c r="I768" s="112"/>
    </row>
    <row r="769" ht="11.25">
      <c r="I769" s="112"/>
    </row>
    <row r="770" ht="11.25">
      <c r="I770" s="112"/>
    </row>
    <row r="771" ht="11.25">
      <c r="I771" s="112"/>
    </row>
    <row r="772" ht="11.25">
      <c r="I772" s="112"/>
    </row>
    <row r="773" ht="11.25">
      <c r="I773" s="112"/>
    </row>
    <row r="774" ht="11.25">
      <c r="I774" s="112"/>
    </row>
    <row r="775" ht="11.25">
      <c r="I775" s="112"/>
    </row>
    <row r="776" ht="11.25">
      <c r="I776" s="112"/>
    </row>
    <row r="777" ht="11.25">
      <c r="I777" s="112"/>
    </row>
    <row r="778" ht="11.25">
      <c r="I778" s="112"/>
    </row>
    <row r="779" ht="11.25">
      <c r="I779" s="112"/>
    </row>
    <row r="780" ht="11.25">
      <c r="I780" s="112"/>
    </row>
    <row r="781" ht="11.25">
      <c r="I781" s="112"/>
    </row>
    <row r="782" ht="11.25">
      <c r="I782" s="112"/>
    </row>
    <row r="783" ht="11.25">
      <c r="I783" s="112"/>
    </row>
    <row r="784" ht="11.25">
      <c r="I784" s="112"/>
    </row>
    <row r="785" ht="11.25">
      <c r="I785" s="112"/>
    </row>
    <row r="786" ht="11.25">
      <c r="I786" s="112"/>
    </row>
    <row r="787" ht="11.25">
      <c r="I787" s="112"/>
    </row>
    <row r="788" ht="11.25">
      <c r="I788" s="112"/>
    </row>
    <row r="789" ht="11.25">
      <c r="I789" s="112"/>
    </row>
    <row r="790" ht="11.25">
      <c r="I790" s="112"/>
    </row>
    <row r="791" ht="11.25">
      <c r="I791" s="112"/>
    </row>
    <row r="792" ht="11.25">
      <c r="I792" s="112"/>
    </row>
    <row r="793" ht="11.25">
      <c r="I793" s="112"/>
    </row>
    <row r="794" ht="11.25">
      <c r="I794" s="112"/>
    </row>
    <row r="795" ht="11.25">
      <c r="I795" s="112"/>
    </row>
    <row r="796" ht="11.25">
      <c r="I796" s="112"/>
    </row>
    <row r="797" ht="11.25">
      <c r="I797" s="112"/>
    </row>
    <row r="798" ht="11.25">
      <c r="I798" s="112"/>
    </row>
    <row r="799" ht="11.25">
      <c r="I799" s="112"/>
    </row>
    <row r="800" ht="11.25">
      <c r="I800" s="112"/>
    </row>
    <row r="801" ht="11.25">
      <c r="I801" s="112"/>
    </row>
    <row r="802" ht="11.25">
      <c r="I802" s="112"/>
    </row>
    <row r="803" ht="11.25">
      <c r="I803" s="112"/>
    </row>
    <row r="804" ht="11.25">
      <c r="I804" s="112"/>
    </row>
    <row r="805" ht="11.25">
      <c r="I805" s="112"/>
    </row>
    <row r="806" ht="11.25">
      <c r="I806" s="112"/>
    </row>
    <row r="807" ht="11.25">
      <c r="I807" s="112"/>
    </row>
    <row r="808" ht="11.25">
      <c r="I808" s="112"/>
    </row>
    <row r="809" ht="11.25">
      <c r="I809" s="112"/>
    </row>
    <row r="810" ht="11.25">
      <c r="I810" s="112"/>
    </row>
    <row r="811" ht="11.25">
      <c r="I811" s="112"/>
    </row>
    <row r="812" ht="11.25">
      <c r="I812" s="112"/>
    </row>
    <row r="813" ht="11.25">
      <c r="I813" s="112"/>
    </row>
    <row r="814" ht="11.25">
      <c r="I814" s="112"/>
    </row>
    <row r="815" ht="11.25">
      <c r="I815" s="112"/>
    </row>
    <row r="816" ht="11.25">
      <c r="I816" s="112"/>
    </row>
    <row r="817" ht="11.25">
      <c r="I817" s="112"/>
    </row>
    <row r="818" ht="11.25">
      <c r="I818" s="112"/>
    </row>
    <row r="819" ht="11.25">
      <c r="I819" s="112"/>
    </row>
    <row r="820" ht="11.25">
      <c r="I820" s="112"/>
    </row>
    <row r="821" ht="11.25">
      <c r="I821" s="112"/>
    </row>
    <row r="822" ht="11.25">
      <c r="I822" s="112"/>
    </row>
    <row r="823" ht="11.25">
      <c r="I823" s="112"/>
    </row>
    <row r="824" ht="11.25">
      <c r="I824" s="112"/>
    </row>
    <row r="825" ht="11.25">
      <c r="I825" s="112"/>
    </row>
    <row r="826" ht="11.25">
      <c r="I826" s="112"/>
    </row>
    <row r="827" ht="11.25">
      <c r="I827" s="112"/>
    </row>
    <row r="828" ht="11.25">
      <c r="I828" s="112"/>
    </row>
    <row r="829" ht="11.25">
      <c r="I829" s="112"/>
    </row>
    <row r="830" ht="11.25">
      <c r="I830" s="112"/>
    </row>
    <row r="831" ht="11.25">
      <c r="I831" s="112"/>
    </row>
    <row r="832" ht="11.25">
      <c r="I832" s="112"/>
    </row>
    <row r="833" ht="11.25">
      <c r="I833" s="112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Аля</cp:lastModifiedBy>
  <cp:lastPrinted>2010-03-15T06:01:38Z</cp:lastPrinted>
  <dcterms:created xsi:type="dcterms:W3CDTF">2007-07-17T04:31:37Z</dcterms:created>
  <dcterms:modified xsi:type="dcterms:W3CDTF">2010-03-15T06:01:42Z</dcterms:modified>
  <cp:category/>
  <cp:version/>
  <cp:contentType/>
  <cp:contentStatus/>
</cp:coreProperties>
</file>